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Sc tanterv " sheetId="1" r:id="rId1"/>
  </sheets>
  <definedNames>
    <definedName name="_xlnm.Print_Area" localSheetId="0">'BSc tanterv '!$A$1:$AO$142</definedName>
  </definedNames>
  <calcPr fullCalcOnLoad="1"/>
</workbook>
</file>

<file path=xl/sharedStrings.xml><?xml version="1.0" encoding="utf-8"?>
<sst xmlns="http://schemas.openxmlformats.org/spreadsheetml/2006/main" count="554" uniqueCount="286">
  <si>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</si>
  <si>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</si>
  <si>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</si>
  <si>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</si>
  <si>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</si>
  <si>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</si>
  <si>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</si>
  <si>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</si>
  <si>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</si>
  <si>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</si>
  <si>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</si>
  <si>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</si>
  <si>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</t>
  </si>
  <si>
    <t>Vizsga (v)</t>
  </si>
  <si>
    <t>Mindösszesen:</t>
  </si>
  <si>
    <t>Szakdolgozat</t>
  </si>
  <si>
    <t>Matematika I.</t>
  </si>
  <si>
    <t>Matematika II.</t>
  </si>
  <si>
    <t>Villamosságtan I.</t>
  </si>
  <si>
    <t>Villamosságtan II.</t>
  </si>
  <si>
    <t>Méréstechnika I.</t>
  </si>
  <si>
    <t>7.</t>
  </si>
  <si>
    <t xml:space="preserve">Matematika III. </t>
  </si>
  <si>
    <t>Informatika  I.</t>
  </si>
  <si>
    <t>Informatika II.</t>
  </si>
  <si>
    <t>Fizika I.</t>
  </si>
  <si>
    <t>Fizika II.</t>
  </si>
  <si>
    <t>Jogi ismeretek</t>
  </si>
  <si>
    <t>Villamosságtan III.</t>
  </si>
  <si>
    <t>Méréstechnika II.</t>
  </si>
  <si>
    <t>Elektronikai technológia</t>
  </si>
  <si>
    <t>Általános mérnöki ismeretek</t>
  </si>
  <si>
    <t>Villamos energetika I.</t>
  </si>
  <si>
    <t>Menedzsment</t>
  </si>
  <si>
    <t>Tantárgy 1</t>
  </si>
  <si>
    <t>Tantárgy 2</t>
  </si>
  <si>
    <t>Tantárgy 3</t>
  </si>
  <si>
    <t>8.</t>
  </si>
  <si>
    <t>félévi</t>
  </si>
  <si>
    <t>Automatika</t>
  </si>
  <si>
    <t>Kód</t>
  </si>
  <si>
    <t xml:space="preserve">Informatika I. laboratórium </t>
  </si>
  <si>
    <t xml:space="preserve">Informatika II. laboratórium </t>
  </si>
  <si>
    <t>kz</t>
  </si>
  <si>
    <t xml:space="preserve"> </t>
  </si>
  <si>
    <t>Biztonságtechnika, környezetvédelem és minőségbiztosítás alapjai</t>
  </si>
  <si>
    <t xml:space="preserve">Megyjegyzés:    </t>
  </si>
  <si>
    <t>kredit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</si>
  <si>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</si>
  <si>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</si>
  <si>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</si>
  <si>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</si>
  <si>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</si>
  <si>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</si>
  <si>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</si>
  <si>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</si>
  <si>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</si>
  <si>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</si>
  <si>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</si>
  <si>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</si>
  <si>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</si>
  <si>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</si>
  <si>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</si>
  <si>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</si>
  <si>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</si>
  <si>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</si>
  <si>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</si>
  <si>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</si>
  <si>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</si>
  <si>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</si>
  <si>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</si>
  <si>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</si>
  <si>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</si>
  <si>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</si>
  <si>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</si>
  <si>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</si>
  <si>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</si>
  <si>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</si>
  <si>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</si>
  <si>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</si>
  <si>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</si>
  <si>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</si>
  <si>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</si>
  <si>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</si>
  <si>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</si>
  <si>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</si>
  <si>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Előtanulmány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</si>
  <si>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</si>
  <si>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</si>
  <si>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</si>
  <si>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</si>
  <si>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</si>
  <si>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</si>
  <si>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</si>
  <si>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</si>
  <si>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</si>
  <si>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</si>
  <si>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</si>
  <si>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</si>
  <si>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Villamosipari anyagismeret </t>
  </si>
  <si>
    <t xml:space="preserve">Villamosipari anyagismeret laboratórium </t>
  </si>
  <si>
    <t>Műszaki dokumentáció</t>
  </si>
  <si>
    <t>Félévi órák összesen:</t>
  </si>
  <si>
    <t>64.</t>
  </si>
  <si>
    <t>Közgazdaságtan I.-II.</t>
  </si>
  <si>
    <t>Vállalkozás gazdaságtan I.-II.</t>
  </si>
  <si>
    <t>Programozás I.-II.</t>
  </si>
  <si>
    <t>Digitális technika I.-II.</t>
  </si>
  <si>
    <t>Elektronika I.-II.</t>
  </si>
  <si>
    <t>A # karakterrel jelölt tantárgyakat párhuzamosan is fel lehet venni.</t>
  </si>
  <si>
    <t>Kötelezően választható *</t>
  </si>
  <si>
    <t xml:space="preserve"> *  A kötelezően választható tantárgyak listáját  a tantervi táblázat utolsó oldala tartalmazza</t>
  </si>
  <si>
    <t xml:space="preserve">      </t>
  </si>
  <si>
    <t>Hiradástechnika I.</t>
  </si>
  <si>
    <t>43.</t>
  </si>
  <si>
    <t>51.</t>
  </si>
  <si>
    <t>47.</t>
  </si>
  <si>
    <t>50.</t>
  </si>
  <si>
    <t xml:space="preserve">Programozás laboratórium </t>
  </si>
  <si>
    <t xml:space="preserve">Méréstechnika I.  laboratórium </t>
  </si>
  <si>
    <t xml:space="preserve">Méréstechnika II. laboratórium </t>
  </si>
  <si>
    <t xml:space="preserve">Digitális technika laboratórium </t>
  </si>
  <si>
    <t xml:space="preserve">Elektronika laboratórium </t>
  </si>
  <si>
    <t>félévi óraszámokkal; konzultáció (kz); laboratórium ( l) ; követelményekkel (k); kreditekkel (kr)</t>
  </si>
  <si>
    <t>Differenciált szakmai anyag - Szakirány tantárgyak</t>
  </si>
  <si>
    <t>félévi óraszámokkal; konzultáció (kz); laboratórium ( l); követelményekkel (k); kreditekkel (kr)</t>
  </si>
  <si>
    <t>Számítógép architektúrák</t>
  </si>
  <si>
    <t>Információfeldolgozás</t>
  </si>
  <si>
    <t>Informatikai rendszerek</t>
  </si>
  <si>
    <t>Beágyazott informatika</t>
  </si>
  <si>
    <t>Digitális rendszerek</t>
  </si>
  <si>
    <t xml:space="preserve">Programozható áramkörök </t>
  </si>
  <si>
    <t>Hálózati architektúrák és operációs rendszerek</t>
  </si>
  <si>
    <t>Információszolgáltatás hálózaton</t>
  </si>
  <si>
    <t xml:space="preserve">Digitális telekommunikáció   </t>
  </si>
  <si>
    <t>Számítógép hálózatok (projekt)</t>
  </si>
  <si>
    <t>Osztott alkalmazások</t>
  </si>
  <si>
    <t>Osztott alkalmazások fejlesztése</t>
  </si>
  <si>
    <t>Szoftverftechnológia</t>
  </si>
  <si>
    <t xml:space="preserve">Adatbáziskezelő rendszerek (projekt) </t>
  </si>
  <si>
    <t>KRKIA11SLC</t>
  </si>
  <si>
    <t>KRKIA12SLC</t>
  </si>
  <si>
    <t>KRKA11SLC #</t>
  </si>
  <si>
    <t>KRKIA21SLC</t>
  </si>
  <si>
    <t>KRKIA22SLC</t>
  </si>
  <si>
    <t>KRKIA21SLC #</t>
  </si>
  <si>
    <t>KRKFI11SLC</t>
  </si>
  <si>
    <t>KRKFI21SLC</t>
  </si>
  <si>
    <t>KRKVR11SLC</t>
  </si>
  <si>
    <t>KRKVR12SLC</t>
  </si>
  <si>
    <t>KRKMI11SLC</t>
  </si>
  <si>
    <t>KRKKG11SLC</t>
  </si>
  <si>
    <t>KRKME11SLC</t>
  </si>
  <si>
    <t>KRKJI11SLC</t>
  </si>
  <si>
    <t>KRKKV11SLC</t>
  </si>
  <si>
    <t>KRKVT11SLC</t>
  </si>
  <si>
    <t>KRKVT12SLC</t>
  </si>
  <si>
    <t>KRKVT21SLC</t>
  </si>
  <si>
    <t xml:space="preserve">KRKVT12SLC # </t>
  </si>
  <si>
    <t>KRKVT31SLC</t>
  </si>
  <si>
    <t>KRKVT21SLC #</t>
  </si>
  <si>
    <t>KRKPR11SLC</t>
  </si>
  <si>
    <t>KRKPR12SLC</t>
  </si>
  <si>
    <t>KRKPR11SLC  #</t>
  </si>
  <si>
    <t>KRKMD11SLC</t>
  </si>
  <si>
    <t>KRKMT11SLC</t>
  </si>
  <si>
    <t>KRKMT12SLC</t>
  </si>
  <si>
    <t>KRKMT21SLC</t>
  </si>
  <si>
    <t>KRKMT22SLC</t>
  </si>
  <si>
    <t>KRKDT11SLC</t>
  </si>
  <si>
    <t>KRKDT21SLC</t>
  </si>
  <si>
    <t>KRKEL11SLC</t>
  </si>
  <si>
    <t>KRKEL12SLC</t>
  </si>
  <si>
    <t>KRKAU11SLC</t>
  </si>
  <si>
    <t>KRKAU12SLC</t>
  </si>
  <si>
    <t>KRKAU11SLC #</t>
  </si>
  <si>
    <t>KRKHI11SLC</t>
  </si>
  <si>
    <t>KRKHI12SLC</t>
  </si>
  <si>
    <t>KRKHI11SLC #</t>
  </si>
  <si>
    <t>KRKVE11SLC</t>
  </si>
  <si>
    <t>KRKVE12SLC</t>
  </si>
  <si>
    <t>KRKVE11SLC #</t>
  </si>
  <si>
    <t>KRKET11SLC</t>
  </si>
  <si>
    <t>KRKET12SLC</t>
  </si>
  <si>
    <t>KRKET11SLC#</t>
  </si>
  <si>
    <t>KRKÁM11SLC</t>
  </si>
  <si>
    <t>KRKMD11SLC #</t>
  </si>
  <si>
    <t>KRKSA11SLC</t>
  </si>
  <si>
    <t>KRKIF11SLC</t>
  </si>
  <si>
    <t>KRKIR11SLC</t>
  </si>
  <si>
    <t>KRKPP11SLC</t>
  </si>
  <si>
    <t>KRKBI11SLC</t>
  </si>
  <si>
    <t>KRKDR11SLC</t>
  </si>
  <si>
    <t>KRKDP31SLC</t>
  </si>
  <si>
    <t>KRKPÁ11SLC</t>
  </si>
  <si>
    <t>KRKDM31SLC</t>
  </si>
  <si>
    <t>KRKHA11SLC</t>
  </si>
  <si>
    <t>KRKIS11SLC</t>
  </si>
  <si>
    <t>KRKTK11SLC</t>
  </si>
  <si>
    <t>KRKSP13SLC</t>
  </si>
  <si>
    <t>KRKOA11SLC</t>
  </si>
  <si>
    <t>KRKOA21SLC</t>
  </si>
  <si>
    <t>KRKEK11SLC</t>
  </si>
  <si>
    <t>KRKST11SLC</t>
  </si>
  <si>
    <t>KRKAB11SLC</t>
  </si>
  <si>
    <t>KRKSD11TNB</t>
  </si>
  <si>
    <t>LEVELEZŐ  tagozat</t>
  </si>
  <si>
    <t>Információ-technológia szakirány - C tanterv</t>
  </si>
  <si>
    <t>KRKMA11SLC</t>
  </si>
  <si>
    <t>KRKMA21SLC</t>
  </si>
  <si>
    <t>KRKMA31SLC</t>
  </si>
  <si>
    <t>Elektronikus kereskedelem (projekt)</t>
  </si>
  <si>
    <t>heti</t>
  </si>
  <si>
    <t>Kötelezően választható Gazdasági és Humán ismeretek tárgyai</t>
  </si>
  <si>
    <t>Üzleti kommunikáció</t>
  </si>
  <si>
    <t>Szociológia</t>
  </si>
  <si>
    <t>Szabadon választható tantárgyak</t>
  </si>
  <si>
    <t>KRKUK11SLC</t>
  </si>
  <si>
    <t>KRKSZ11SLC</t>
  </si>
  <si>
    <t>Rendszerszemlélet a mérnöki gyakorlatban</t>
  </si>
  <si>
    <t>Informatika a mérnöki gyakorlatba</t>
  </si>
  <si>
    <t>Logisztika informatikai eszközei</t>
  </si>
  <si>
    <t>Objektumorientált programozás C++ nyelven</t>
  </si>
  <si>
    <t>Adatbiztonság</t>
  </si>
  <si>
    <t>Intelligens rendszerek</t>
  </si>
  <si>
    <t>Vállalati információs rendszerek</t>
  </si>
  <si>
    <t>Java alkalmazások</t>
  </si>
  <si>
    <t>Optoelektronikai kommunikáció</t>
  </si>
  <si>
    <t>KRKRM11SLC</t>
  </si>
  <si>
    <t>KRKIM11SLC</t>
  </si>
  <si>
    <t>KRKLE11SLC</t>
  </si>
  <si>
    <t>KRKOO11SLC</t>
  </si>
  <si>
    <t>KRKJA11SLC</t>
  </si>
  <si>
    <t>KRKOK11SLC</t>
  </si>
  <si>
    <t>Záróvizsga tárgyak:</t>
  </si>
  <si>
    <t>HARDVER ESZKÖZÖK tantárgycsopotr:</t>
  </si>
  <si>
    <t>A szakirány közös tantárgyaiból összevontan</t>
  </si>
  <si>
    <t>Hardver eszközök  tantárgycsoport tantárgyaiból összevontan</t>
  </si>
  <si>
    <t>SZÁMÍTÓGÉP HÁLÓZATOK tantárgycsoport:</t>
  </si>
  <si>
    <t>Számítógép hálózatok tantárgycsoport tantárgyaiból összevontan</t>
  </si>
  <si>
    <t>INTERNET TECHNOLÓGIA tantárgycsoport:</t>
  </si>
  <si>
    <t>Internet technológia  tantárgycsoport tantárgyaiból összevontan</t>
  </si>
  <si>
    <t>Természettudományos ismeretek                                  összesen:</t>
  </si>
  <si>
    <t>KRKRI11SLC</t>
  </si>
  <si>
    <t xml:space="preserve">KRKFI11SLC </t>
  </si>
  <si>
    <t>KRKMA31SLC  #</t>
  </si>
  <si>
    <t xml:space="preserve">KRKMA11SLC </t>
  </si>
  <si>
    <t xml:space="preserve">KRKVT11SLC </t>
  </si>
  <si>
    <t xml:space="preserve">KRKDT11SLC </t>
  </si>
  <si>
    <t xml:space="preserve">KRKMT11SLC </t>
  </si>
  <si>
    <t xml:space="preserve">KRKEL11SLC </t>
  </si>
  <si>
    <t>Villamosságtan  gyakorlat</t>
  </si>
  <si>
    <t xml:space="preserve">KRKMA11SLC  </t>
  </si>
  <si>
    <t xml:space="preserve">KRKMA21SLC </t>
  </si>
  <si>
    <t>é</t>
  </si>
  <si>
    <t>Évközi jegy (é)</t>
  </si>
  <si>
    <t>Programozás hálózaton (projekt)</t>
  </si>
  <si>
    <t>Digitális méréstechnika (projekt)</t>
  </si>
  <si>
    <t>DSP programozás (projekt)</t>
  </si>
  <si>
    <t>Programozási paradigmák</t>
  </si>
  <si>
    <t>Szakmai törzsanyag                                           összesen:</t>
  </si>
  <si>
    <t>Gazdasági és humán ismeretek                           összesen:</t>
  </si>
  <si>
    <t>Szakirány közös tantárgyai                                  összesen:</t>
  </si>
  <si>
    <t>Kötelezően választható tárgycsoportok               összesen:</t>
  </si>
  <si>
    <t>Szabadon választható tárgyak **                          összesen:</t>
  </si>
  <si>
    <t xml:space="preserve">Megjegyzés: </t>
  </si>
  <si>
    <t>** A szabadon választható tárgyak listáját a tantervi táblázat utolsó oldala tartalmazza</t>
  </si>
  <si>
    <t>Levelező tagozat</t>
  </si>
  <si>
    <t>Automatika laboratórium (1)</t>
  </si>
  <si>
    <t>Hiradástechnika I. laboratórium (1)</t>
  </si>
  <si>
    <t>Villamos energetika I. laboratórium (1)</t>
  </si>
  <si>
    <t>Elektronikai technológia laboratórium (1)</t>
  </si>
  <si>
    <t>1.  Hardver eszközök (2)</t>
  </si>
  <si>
    <t>2. Számítógép hálózatok (2)</t>
  </si>
  <si>
    <t>3. Internet technológia (2)</t>
  </si>
  <si>
    <t>(1) Az adott tárgy felvételének félévét a szakintézet határozza meg a hallgatói létszám függvényében</t>
  </si>
  <si>
    <t>(2) A választott tantárgycsoport minden tantárgyának felvétele kötelező</t>
  </si>
  <si>
    <t>a</t>
  </si>
  <si>
    <t>Aláírás (a)</t>
  </si>
  <si>
    <t>KRKIR11SLC #</t>
  </si>
  <si>
    <t>KRKVA11SLC</t>
  </si>
  <si>
    <t>KRKSA11SLC#</t>
  </si>
  <si>
    <t>KRKIF11SLC#</t>
  </si>
  <si>
    <t>KRKIR11SLC#</t>
  </si>
  <si>
    <t>KRKPP11SLC#</t>
  </si>
  <si>
    <t>KRKPH11SLC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</si>
</sst>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_ ;\-#,##0\ "/>
    <numFmt numFmtId="173" formatCode="0_ ;\-0\ "/>
    <numFmt numFmtId="174" formatCode="[$-40E]yyyy\.\ mmmm\ d\."/>
    <numFmt numFmtId="175" formatCode="0.0%"/>
  </numFmts>
  <fonts count="57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12"/>
      <color indexed="10"/>
      <name val="Arial CE"/>
      <family val="0"/>
    </font>
    <font>
      <b/>
      <sz val="20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medium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thin"/>
      <top style="medium"/>
      <bottom style="thin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dotted"/>
      <top style="dotted"/>
      <bottom>
        <color indexed="63"/>
      </bottom>
    </border>
    <border>
      <left style="medium">
        <color indexed="8"/>
      </left>
      <right>
        <color indexed="63"/>
      </right>
      <top style="dotted"/>
      <bottom style="medium">
        <color indexed="8"/>
      </bottom>
    </border>
    <border>
      <left style="dotted"/>
      <right style="dotted"/>
      <top style="dotted"/>
      <bottom style="medium">
        <color indexed="8"/>
      </bottom>
    </border>
    <border>
      <left style="dotted"/>
      <right style="medium"/>
      <top style="dotted"/>
      <bottom style="medium">
        <color indexed="8"/>
      </bottom>
    </border>
    <border>
      <left style="medium"/>
      <right style="dotted"/>
      <top style="dotted"/>
      <bottom style="medium">
        <color indexed="8"/>
      </bottom>
    </border>
    <border>
      <left>
        <color indexed="63"/>
      </left>
      <right style="dotted"/>
      <top style="dotted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/>
    </border>
    <border>
      <left style="dotted">
        <color indexed="8"/>
      </left>
      <right style="medium"/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 style="dotted"/>
      <top style="medium">
        <color indexed="8"/>
      </top>
      <bottom style="dotted"/>
    </border>
    <border>
      <left style="dotted"/>
      <right style="dotted"/>
      <top style="medium">
        <color indexed="8"/>
      </top>
      <bottom style="dotted"/>
    </border>
    <border>
      <left style="dotted"/>
      <right style="medium"/>
      <top style="medium">
        <color indexed="8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dotted"/>
      <right style="medium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3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59" xfId="0" applyFont="1" applyBorder="1" applyAlignment="1">
      <alignment horizontal="center" vertical="center"/>
    </xf>
    <xf numFmtId="0" fontId="3" fillId="33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right" vertical="center"/>
    </xf>
    <xf numFmtId="0" fontId="4" fillId="33" borderId="63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9" fontId="8" fillId="0" borderId="0" xfId="62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66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66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77" xfId="0" applyFont="1" applyBorder="1" applyAlignment="1">
      <alignment horizontal="right" vertical="center"/>
    </xf>
    <xf numFmtId="1" fontId="3" fillId="0" borderId="74" xfId="0" applyNumberFormat="1" applyFont="1" applyBorder="1" applyAlignment="1">
      <alignment horizontal="left" vertical="center"/>
    </xf>
    <xf numFmtId="0" fontId="4" fillId="0" borderId="73" xfId="0" applyFont="1" applyBorder="1" applyAlignment="1">
      <alignment horizontal="right" vertical="center" wrapText="1"/>
    </xf>
    <xf numFmtId="0" fontId="4" fillId="0" borderId="72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59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83" xfId="0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84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4" fillId="33" borderId="61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4" fillId="33" borderId="85" xfId="0" applyFont="1" applyFill="1" applyBorder="1" applyAlignment="1">
      <alignment horizontal="left" vertical="center" wrapText="1"/>
    </xf>
    <xf numFmtId="0" fontId="4" fillId="33" borderId="86" xfId="0" applyFont="1" applyFill="1" applyBorder="1" applyAlignment="1">
      <alignment vertical="center"/>
    </xf>
    <xf numFmtId="0" fontId="4" fillId="0" borderId="87" xfId="0" applyFont="1" applyBorder="1" applyAlignment="1">
      <alignment horizontal="right" vertical="center"/>
    </xf>
    <xf numFmtId="49" fontId="3" fillId="0" borderId="88" xfId="0" applyNumberFormat="1" applyFont="1" applyBorder="1" applyAlignment="1">
      <alignment horizontal="left" vertical="center"/>
    </xf>
    <xf numFmtId="0" fontId="4" fillId="0" borderId="89" xfId="0" applyFont="1" applyBorder="1" applyAlignment="1">
      <alignment vertical="center" wrapText="1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3" fillId="0" borderId="74" xfId="0" applyFont="1" applyBorder="1" applyAlignment="1">
      <alignment horizontal="left" vertical="center"/>
    </xf>
    <xf numFmtId="0" fontId="4" fillId="0" borderId="77" xfId="0" applyFont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7" xfId="0" applyFont="1" applyFill="1" applyBorder="1" applyAlignment="1">
      <alignment horizontal="right" vertical="center"/>
    </xf>
    <xf numFmtId="0" fontId="4" fillId="0" borderId="98" xfId="0" applyFont="1" applyFill="1" applyBorder="1" applyAlignment="1">
      <alignment horizontal="right" vertical="center"/>
    </xf>
    <xf numFmtId="0" fontId="4" fillId="0" borderId="99" xfId="0" applyFont="1" applyBorder="1" applyAlignment="1">
      <alignment horizontal="right" vertical="center"/>
    </xf>
    <xf numFmtId="0" fontId="4" fillId="0" borderId="98" xfId="0" applyFont="1" applyBorder="1" applyAlignment="1">
      <alignment horizontal="right" vertical="center"/>
    </xf>
    <xf numFmtId="0" fontId="4" fillId="33" borderId="63" xfId="0" applyFont="1" applyFill="1" applyBorder="1" applyAlignment="1">
      <alignment horizontal="right"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33" borderId="101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left" vertical="center"/>
    </xf>
    <xf numFmtId="0" fontId="4" fillId="0" borderId="103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right" vertical="center"/>
    </xf>
    <xf numFmtId="0" fontId="4" fillId="0" borderId="104" xfId="0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horizontal="right" vertical="center"/>
    </xf>
    <xf numFmtId="0" fontId="4" fillId="0" borderId="107" xfId="0" applyFont="1" applyFill="1" applyBorder="1" applyAlignment="1">
      <alignment horizontal="right" vertical="center"/>
    </xf>
    <xf numFmtId="0" fontId="4" fillId="0" borderId="108" xfId="0" applyFont="1" applyFill="1" applyBorder="1" applyAlignment="1">
      <alignment horizontal="center" vertical="center"/>
    </xf>
    <xf numFmtId="0" fontId="4" fillId="33" borderId="109" xfId="0" applyFont="1" applyFill="1" applyBorder="1" applyAlignment="1">
      <alignment vertical="center"/>
    </xf>
    <xf numFmtId="0" fontId="4" fillId="0" borderId="110" xfId="0" applyFont="1" applyFill="1" applyBorder="1" applyAlignment="1">
      <alignment horizontal="right" vertical="center"/>
    </xf>
    <xf numFmtId="0" fontId="4" fillId="0" borderId="111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112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79" xfId="0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vertical="center"/>
    </xf>
    <xf numFmtId="0" fontId="4" fillId="0" borderId="9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/>
    </xf>
    <xf numFmtId="0" fontId="4" fillId="0" borderId="114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vertical="center"/>
    </xf>
    <xf numFmtId="0" fontId="4" fillId="0" borderId="115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right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right" vertical="center"/>
    </xf>
    <xf numFmtId="0" fontId="4" fillId="0" borderId="116" xfId="0" applyFont="1" applyFill="1" applyBorder="1" applyAlignment="1">
      <alignment horizontal="right" vertical="center"/>
    </xf>
    <xf numFmtId="0" fontId="4" fillId="33" borderId="58" xfId="0" applyFont="1" applyFill="1" applyBorder="1" applyAlignment="1">
      <alignment horizontal="right" vertical="center"/>
    </xf>
    <xf numFmtId="0" fontId="4" fillId="0" borderId="117" xfId="0" applyFont="1" applyBorder="1" applyAlignment="1">
      <alignment horizontal="right" vertical="center"/>
    </xf>
    <xf numFmtId="0" fontId="4" fillId="0" borderId="118" xfId="0" applyFont="1" applyBorder="1" applyAlignment="1">
      <alignment horizontal="right" vertical="center"/>
    </xf>
    <xf numFmtId="0" fontId="4" fillId="0" borderId="119" xfId="0" applyFont="1" applyBorder="1" applyAlignment="1">
      <alignment horizontal="right" vertical="center"/>
    </xf>
    <xf numFmtId="0" fontId="4" fillId="0" borderId="120" xfId="0" applyFont="1" applyFill="1" applyBorder="1" applyAlignment="1">
      <alignment horizontal="right" vertical="center"/>
    </xf>
    <xf numFmtId="0" fontId="4" fillId="0" borderId="83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right" vertical="center"/>
    </xf>
    <xf numFmtId="0" fontId="4" fillId="0" borderId="124" xfId="0" applyFont="1" applyFill="1" applyBorder="1" applyAlignment="1">
      <alignment horizontal="right" vertical="center"/>
    </xf>
    <xf numFmtId="0" fontId="4" fillId="0" borderId="125" xfId="0" applyFont="1" applyBorder="1" applyAlignment="1">
      <alignment horizontal="center" vertical="center"/>
    </xf>
    <xf numFmtId="0" fontId="4" fillId="0" borderId="125" xfId="0" applyFont="1" applyBorder="1" applyAlignment="1">
      <alignment horizontal="right" vertical="center"/>
    </xf>
    <xf numFmtId="0" fontId="4" fillId="0" borderId="125" xfId="0" applyFont="1" applyBorder="1" applyAlignment="1">
      <alignment vertical="center"/>
    </xf>
    <xf numFmtId="0" fontId="4" fillId="0" borderId="126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4" fillId="0" borderId="127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0" fontId="4" fillId="0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/>
    </xf>
    <xf numFmtId="0" fontId="4" fillId="0" borderId="130" xfId="0" applyFont="1" applyBorder="1" applyAlignment="1">
      <alignment horizontal="left" vertical="center" wrapText="1"/>
    </xf>
    <xf numFmtId="0" fontId="10" fillId="0" borderId="43" xfId="0" applyFont="1" applyFill="1" applyBorder="1" applyAlignment="1">
      <alignment horizontal="right" vertical="center"/>
    </xf>
    <xf numFmtId="0" fontId="4" fillId="0" borderId="131" xfId="0" applyFont="1" applyBorder="1" applyAlignment="1">
      <alignment vertical="center"/>
    </xf>
    <xf numFmtId="0" fontId="4" fillId="0" borderId="132" xfId="0" applyFont="1" applyBorder="1" applyAlignment="1">
      <alignment vertical="center"/>
    </xf>
    <xf numFmtId="0" fontId="4" fillId="0" borderId="133" xfId="0" applyFont="1" applyFill="1" applyBorder="1" applyAlignment="1">
      <alignment vertical="center"/>
    </xf>
    <xf numFmtId="0" fontId="10" fillId="0" borderId="13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135" xfId="0" applyFont="1" applyFill="1" applyBorder="1" applyAlignment="1">
      <alignment vertical="center"/>
    </xf>
    <xf numFmtId="0" fontId="4" fillId="0" borderId="136" xfId="0" applyFont="1" applyFill="1" applyBorder="1" applyAlignment="1">
      <alignment horizontal="left" vertical="center"/>
    </xf>
    <xf numFmtId="0" fontId="4" fillId="0" borderId="136" xfId="0" applyFont="1" applyFill="1" applyBorder="1" applyAlignment="1">
      <alignment horizontal="left" vertical="center" wrapText="1"/>
    </xf>
    <xf numFmtId="0" fontId="10" fillId="0" borderId="13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47" xfId="0" applyFont="1" applyFill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0" borderId="139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1" xfId="0" applyFont="1" applyFill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4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vertical="center"/>
    </xf>
    <xf numFmtId="0" fontId="4" fillId="0" borderId="145" xfId="0" applyFont="1" applyFill="1" applyBorder="1" applyAlignment="1">
      <alignment horizontal="left" vertical="center"/>
    </xf>
    <xf numFmtId="0" fontId="6" fillId="0" borderId="146" xfId="0" applyFont="1" applyBorder="1" applyAlignment="1">
      <alignment vertical="center"/>
    </xf>
    <xf numFmtId="0" fontId="4" fillId="0" borderId="146" xfId="0" applyFont="1" applyFill="1" applyBorder="1" applyAlignment="1">
      <alignment horizontal="left" vertical="center"/>
    </xf>
    <xf numFmtId="0" fontId="10" fillId="0" borderId="147" xfId="0" applyFont="1" applyBorder="1" applyAlignment="1">
      <alignment vertical="center"/>
    </xf>
    <xf numFmtId="0" fontId="4" fillId="0" borderId="148" xfId="0" applyFont="1" applyFill="1" applyBorder="1" applyAlignment="1">
      <alignment vertical="center"/>
    </xf>
    <xf numFmtId="0" fontId="10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104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1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0" fillId="33" borderId="46" xfId="0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4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right" vertical="center"/>
    </xf>
    <xf numFmtId="0" fontId="4" fillId="0" borderId="157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159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60" xfId="0" applyFont="1" applyFill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63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right" vertical="center"/>
    </xf>
    <xf numFmtId="0" fontId="4" fillId="0" borderId="163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right" vertical="center"/>
    </xf>
    <xf numFmtId="0" fontId="3" fillId="0" borderId="95" xfId="0" applyFont="1" applyFill="1" applyBorder="1" applyAlignment="1">
      <alignment vertical="center"/>
    </xf>
    <xf numFmtId="0" fontId="4" fillId="33" borderId="164" xfId="0" applyFont="1" applyFill="1" applyBorder="1" applyAlignment="1">
      <alignment horizontal="right" vertical="center" wrapText="1"/>
    </xf>
    <xf numFmtId="0" fontId="4" fillId="33" borderId="113" xfId="0" applyFont="1" applyFill="1" applyBorder="1" applyAlignment="1">
      <alignment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128" xfId="0" applyFont="1" applyFill="1" applyBorder="1" applyAlignment="1">
      <alignment vertical="center"/>
    </xf>
    <xf numFmtId="0" fontId="4" fillId="33" borderId="129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left" vertical="center" wrapText="1"/>
    </xf>
    <xf numFmtId="0" fontId="4" fillId="0" borderId="165" xfId="0" applyFont="1" applyFill="1" applyBorder="1" applyAlignment="1">
      <alignment vertical="center"/>
    </xf>
    <xf numFmtId="0" fontId="4" fillId="0" borderId="166" xfId="0" applyFont="1" applyFill="1" applyBorder="1" applyAlignment="1">
      <alignment vertical="center"/>
    </xf>
    <xf numFmtId="0" fontId="4" fillId="0" borderId="166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 wrapText="1"/>
    </xf>
    <xf numFmtId="0" fontId="4" fillId="0" borderId="167" xfId="0" applyFont="1" applyFill="1" applyBorder="1" applyAlignment="1">
      <alignment vertical="center"/>
    </xf>
    <xf numFmtId="0" fontId="4" fillId="0" borderId="168" xfId="0" applyFont="1" applyFill="1" applyBorder="1" applyAlignment="1">
      <alignment vertical="center"/>
    </xf>
    <xf numFmtId="0" fontId="4" fillId="0" borderId="169" xfId="0" applyFont="1" applyFill="1" applyBorder="1" applyAlignment="1">
      <alignment horizontal="right" vertical="center"/>
    </xf>
    <xf numFmtId="0" fontId="3" fillId="0" borderId="136" xfId="0" applyFont="1" applyBorder="1" applyAlignment="1">
      <alignment vertical="center"/>
    </xf>
    <xf numFmtId="0" fontId="4" fillId="0" borderId="136" xfId="0" applyFont="1" applyBorder="1" applyAlignment="1">
      <alignment vertical="center"/>
    </xf>
    <xf numFmtId="0" fontId="3" fillId="0" borderId="136" xfId="0" applyFont="1" applyBorder="1" applyAlignment="1">
      <alignment horizontal="justify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71" xfId="0" applyFont="1" applyBorder="1" applyAlignment="1">
      <alignment vertical="center"/>
    </xf>
    <xf numFmtId="0" fontId="4" fillId="0" borderId="17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2" xfId="0" applyFont="1" applyFill="1" applyBorder="1" applyAlignment="1">
      <alignment vertical="center"/>
    </xf>
    <xf numFmtId="0" fontId="4" fillId="33" borderId="69" xfId="0" applyFont="1" applyFill="1" applyBorder="1" applyAlignment="1">
      <alignment vertical="center"/>
    </xf>
    <xf numFmtId="0" fontId="4" fillId="33" borderId="115" xfId="0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173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4" xfId="0" applyFont="1" applyFill="1" applyBorder="1" applyAlignment="1">
      <alignment vertical="center"/>
    </xf>
    <xf numFmtId="0" fontId="4" fillId="33" borderId="17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101" xfId="0" applyFont="1" applyFill="1" applyBorder="1" applyAlignment="1">
      <alignment horizontal="right" vertical="center"/>
    </xf>
    <xf numFmtId="0" fontId="4" fillId="33" borderId="175" xfId="0" applyFont="1" applyFill="1" applyBorder="1" applyAlignment="1">
      <alignment vertical="center"/>
    </xf>
    <xf numFmtId="0" fontId="4" fillId="33" borderId="176" xfId="0" applyFont="1" applyFill="1" applyBorder="1" applyAlignment="1">
      <alignment vertical="center"/>
    </xf>
    <xf numFmtId="0" fontId="4" fillId="33" borderId="173" xfId="0" applyFont="1" applyFill="1" applyBorder="1" applyAlignment="1">
      <alignment horizontal="right" vertical="center"/>
    </xf>
    <xf numFmtId="0" fontId="4" fillId="33" borderId="101" xfId="0" applyFont="1" applyFill="1" applyBorder="1" applyAlignment="1">
      <alignment vertical="center"/>
    </xf>
    <xf numFmtId="0" fontId="6" fillId="0" borderId="172" xfId="0" applyFont="1" applyBorder="1" applyAlignment="1">
      <alignment vertical="center"/>
    </xf>
    <xf numFmtId="0" fontId="4" fillId="0" borderId="172" xfId="0" applyFont="1" applyFill="1" applyBorder="1" applyAlignment="1">
      <alignment horizontal="left" vertical="center"/>
    </xf>
    <xf numFmtId="0" fontId="4" fillId="0" borderId="138" xfId="0" applyFont="1" applyBorder="1" applyAlignment="1">
      <alignment horizontal="center" vertical="center"/>
    </xf>
    <xf numFmtId="0" fontId="4" fillId="0" borderId="138" xfId="0" applyFont="1" applyFill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108" xfId="0" applyFont="1" applyFill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177" xfId="0" applyFont="1" applyFill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178" xfId="0" applyFont="1" applyBorder="1" applyAlignment="1">
      <alignment vertical="center" wrapText="1"/>
    </xf>
    <xf numFmtId="0" fontId="4" fillId="0" borderId="179" xfId="0" applyFont="1" applyBorder="1" applyAlignment="1">
      <alignment vertical="center"/>
    </xf>
    <xf numFmtId="0" fontId="4" fillId="0" borderId="180" xfId="0" applyFont="1" applyBorder="1" applyAlignment="1">
      <alignment vertical="center"/>
    </xf>
    <xf numFmtId="0" fontId="4" fillId="0" borderId="181" xfId="0" applyFont="1" applyBorder="1" applyAlignment="1">
      <alignment vertical="center"/>
    </xf>
    <xf numFmtId="0" fontId="4" fillId="0" borderId="182" xfId="0" applyFont="1" applyBorder="1" applyAlignment="1">
      <alignment vertical="center"/>
    </xf>
    <xf numFmtId="0" fontId="4" fillId="0" borderId="180" xfId="0" applyFont="1" applyBorder="1" applyAlignment="1">
      <alignment horizontal="center" vertical="center"/>
    </xf>
    <xf numFmtId="0" fontId="4" fillId="0" borderId="110" xfId="0" applyFont="1" applyFill="1" applyBorder="1" applyAlignment="1">
      <alignment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vertical="center"/>
    </xf>
    <xf numFmtId="0" fontId="52" fillId="33" borderId="46" xfId="0" applyFont="1" applyFill="1" applyBorder="1" applyAlignment="1">
      <alignment vertical="center"/>
    </xf>
    <xf numFmtId="0" fontId="51" fillId="0" borderId="13" xfId="0" applyFont="1" applyBorder="1" applyAlignment="1">
      <alignment horizontal="right" vertical="center"/>
    </xf>
    <xf numFmtId="0" fontId="51" fillId="0" borderId="114" xfId="0" applyFont="1" applyFill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1" fillId="0" borderId="11" xfId="0" applyFont="1" applyBorder="1" applyAlignment="1">
      <alignment horizontal="right" vertical="center"/>
    </xf>
    <xf numFmtId="0" fontId="51" fillId="0" borderId="98" xfId="0" applyFont="1" applyFill="1" applyBorder="1" applyAlignment="1">
      <alignment horizontal="right" vertical="center"/>
    </xf>
    <xf numFmtId="0" fontId="51" fillId="0" borderId="116" xfId="0" applyFont="1" applyFill="1" applyBorder="1" applyAlignment="1">
      <alignment horizontal="center" vertical="center"/>
    </xf>
    <xf numFmtId="0" fontId="53" fillId="0" borderId="183" xfId="0" applyFont="1" applyFill="1" applyBorder="1" applyAlignment="1">
      <alignment vertical="center"/>
    </xf>
    <xf numFmtId="0" fontId="51" fillId="0" borderId="183" xfId="0" applyFont="1" applyFill="1" applyBorder="1" applyAlignment="1">
      <alignment horizontal="right" vertical="center"/>
    </xf>
    <xf numFmtId="0" fontId="51" fillId="0" borderId="100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0" fontId="53" fillId="0" borderId="13" xfId="0" applyFont="1" applyFill="1" applyBorder="1" applyAlignment="1">
      <alignment horizontal="left" vertical="center"/>
    </xf>
    <xf numFmtId="0" fontId="51" fillId="0" borderId="97" xfId="0" applyFont="1" applyFill="1" applyBorder="1" applyAlignment="1">
      <alignment horizontal="right" vertical="center"/>
    </xf>
    <xf numFmtId="0" fontId="53" fillId="0" borderId="183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vertical="center"/>
    </xf>
    <xf numFmtId="0" fontId="51" fillId="0" borderId="116" xfId="0" applyFont="1" applyFill="1" applyBorder="1" applyAlignment="1">
      <alignment horizontal="right" vertical="center"/>
    </xf>
    <xf numFmtId="0" fontId="54" fillId="0" borderId="116" xfId="0" applyFont="1" applyFill="1" applyBorder="1" applyAlignment="1">
      <alignment vertical="center"/>
    </xf>
    <xf numFmtId="0" fontId="51" fillId="0" borderId="19" xfId="0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51" fillId="0" borderId="66" xfId="0" applyFont="1" applyBorder="1" applyAlignment="1">
      <alignment horizontal="right" vertical="center"/>
    </xf>
    <xf numFmtId="0" fontId="53" fillId="0" borderId="12" xfId="0" applyFont="1" applyBorder="1" applyAlignment="1">
      <alignment horizontal="left" vertical="center"/>
    </xf>
    <xf numFmtId="0" fontId="51" fillId="0" borderId="15" xfId="0" applyFont="1" applyFill="1" applyBorder="1" applyAlignment="1">
      <alignment horizontal="right" vertical="center"/>
    </xf>
    <xf numFmtId="0" fontId="51" fillId="0" borderId="164" xfId="0" applyFont="1" applyFill="1" applyBorder="1" applyAlignment="1">
      <alignment horizontal="right" vertical="center"/>
    </xf>
    <xf numFmtId="0" fontId="53" fillId="34" borderId="19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7" fillId="0" borderId="159" xfId="0" applyFont="1" applyBorder="1" applyAlignment="1">
      <alignment vertical="center"/>
    </xf>
    <xf numFmtId="0" fontId="0" fillId="0" borderId="159" xfId="0" applyBorder="1" applyAlignment="1">
      <alignment vertical="center"/>
    </xf>
    <xf numFmtId="0" fontId="4" fillId="0" borderId="131" xfId="0" applyFont="1" applyFill="1" applyBorder="1" applyAlignment="1">
      <alignment horizontal="left" vertical="center" wrapText="1"/>
    </xf>
    <xf numFmtId="0" fontId="0" fillId="0" borderId="131" xfId="0" applyBorder="1" applyAlignment="1">
      <alignment horizontal="left" vertical="center"/>
    </xf>
    <xf numFmtId="49" fontId="4" fillId="0" borderId="153" xfId="0" applyNumberFormat="1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 wrapText="1"/>
    </xf>
    <xf numFmtId="0" fontId="4" fillId="0" borderId="186" xfId="0" applyFont="1" applyBorder="1" applyAlignment="1">
      <alignment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33" borderId="58" xfId="0" applyNumberFormat="1" applyFont="1" applyFill="1" applyBorder="1" applyAlignment="1">
      <alignment vertical="center" wrapText="1"/>
    </xf>
    <xf numFmtId="0" fontId="7" fillId="0" borderId="85" xfId="0" applyFont="1" applyBorder="1" applyAlignment="1">
      <alignment vertical="center"/>
    </xf>
    <xf numFmtId="49" fontId="4" fillId="0" borderId="187" xfId="0" applyNumberFormat="1" applyFont="1" applyFill="1" applyBorder="1" applyAlignment="1">
      <alignment horizontal="left" vertical="center"/>
    </xf>
    <xf numFmtId="49" fontId="4" fillId="0" borderId="125" xfId="0" applyNumberFormat="1" applyFont="1" applyFill="1" applyBorder="1" applyAlignment="1">
      <alignment horizontal="left" vertical="center"/>
    </xf>
    <xf numFmtId="0" fontId="4" fillId="0" borderId="125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88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89" xfId="0" applyFont="1" applyBorder="1" applyAlignment="1">
      <alignment horizontal="center" vertical="center"/>
    </xf>
    <xf numFmtId="175" fontId="4" fillId="0" borderId="0" xfId="62" applyNumberFormat="1" applyFont="1" applyFill="1" applyBorder="1" applyAlignment="1">
      <alignment vertical="center"/>
    </xf>
    <xf numFmtId="0" fontId="4" fillId="33" borderId="58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left" vertical="center" wrapText="1"/>
    </xf>
    <xf numFmtId="0" fontId="7" fillId="33" borderId="174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vertical="center" wrapText="1"/>
    </xf>
    <xf numFmtId="0" fontId="4" fillId="33" borderId="8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103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/>
    </xf>
    <xf numFmtId="0" fontId="4" fillId="0" borderId="161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/>
    </xf>
    <xf numFmtId="0" fontId="4" fillId="33" borderId="112" xfId="0" applyFont="1" applyFill="1" applyBorder="1" applyAlignment="1">
      <alignment vertical="center" wrapText="1"/>
    </xf>
    <xf numFmtId="0" fontId="4" fillId="33" borderId="158" xfId="0" applyFon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0" fontId="4" fillId="0" borderId="190" xfId="0" applyFont="1" applyFill="1" applyBorder="1" applyAlignment="1">
      <alignment vertical="center"/>
    </xf>
    <xf numFmtId="0" fontId="4" fillId="33" borderId="115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7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39"/>
  <sheetViews>
    <sheetView tabSelected="1" view="pageBreakPreview" zoomScale="75" zoomScaleNormal="75" zoomScaleSheetLayoutView="75" zoomScalePageLayoutView="0" workbookViewId="0" topLeftCell="A37">
      <selection activeCell="AO75" sqref="AO75"/>
    </sheetView>
  </sheetViews>
  <sheetFormatPr defaultColWidth="9.00390625" defaultRowHeight="15" customHeight="1"/>
  <cols>
    <col min="1" max="1" width="5.875" style="78" customWidth="1"/>
    <col min="2" max="2" width="15.75390625" style="2" customWidth="1"/>
    <col min="3" max="3" width="56.875" style="336" customWidth="1"/>
    <col min="4" max="4" width="9.25390625" style="18" bestFit="1" customWidth="1"/>
    <col min="5" max="5" width="6.375" style="18" customWidth="1"/>
    <col min="6" max="6" width="5.375" style="18" bestFit="1" customWidth="1"/>
    <col min="7" max="7" width="4.125" style="18" bestFit="1" customWidth="1"/>
    <col min="8" max="8" width="3.625" style="4" customWidth="1"/>
    <col min="9" max="9" width="4.75390625" style="18" bestFit="1" customWidth="1"/>
    <col min="10" max="10" width="6.00390625" style="18" customWidth="1"/>
    <col min="11" max="11" width="4.125" style="18" bestFit="1" customWidth="1"/>
    <col min="12" max="12" width="3.625" style="4" customWidth="1"/>
    <col min="13" max="13" width="4.75390625" style="18" bestFit="1" customWidth="1"/>
    <col min="14" max="14" width="6.125" style="18" customWidth="1"/>
    <col min="15" max="15" width="4.125" style="18" bestFit="1" customWidth="1"/>
    <col min="16" max="16" width="3.625" style="4" customWidth="1"/>
    <col min="17" max="17" width="4.75390625" style="18" bestFit="1" customWidth="1"/>
    <col min="18" max="18" width="6.75390625" style="18" customWidth="1"/>
    <col min="19" max="19" width="4.125" style="18" bestFit="1" customWidth="1"/>
    <col min="20" max="20" width="3.625" style="4" customWidth="1"/>
    <col min="21" max="21" width="4.75390625" style="18" bestFit="1" customWidth="1"/>
    <col min="22" max="22" width="6.00390625" style="18" customWidth="1"/>
    <col min="23" max="23" width="4.125" style="18" bestFit="1" customWidth="1"/>
    <col min="24" max="24" width="3.625" style="4" customWidth="1"/>
    <col min="25" max="25" width="4.625" style="18" customWidth="1"/>
    <col min="26" max="26" width="6.00390625" style="18" customWidth="1"/>
    <col min="27" max="27" width="4.125" style="18" bestFit="1" customWidth="1"/>
    <col min="28" max="28" width="3.625" style="4" customWidth="1"/>
    <col min="29" max="29" width="4.125" style="18" customWidth="1"/>
    <col min="30" max="30" width="4.875" style="18" customWidth="1"/>
    <col min="31" max="31" width="4.125" style="18" bestFit="1" customWidth="1"/>
    <col min="32" max="32" width="3.625" style="4" customWidth="1"/>
    <col min="33" max="33" width="4.25390625" style="18" customWidth="1"/>
    <col min="34" max="34" width="4.25390625" style="18" hidden="1" customWidth="1"/>
    <col min="35" max="36" width="3.625" style="18" hidden="1" customWidth="1"/>
    <col min="37" max="37" width="4.75390625" style="18" hidden="1" customWidth="1"/>
    <col min="38" max="38" width="4.625" style="4" customWidth="1"/>
    <col min="39" max="39" width="17.875" style="2" customWidth="1"/>
    <col min="40" max="40" width="4.25390625" style="4" customWidth="1"/>
    <col min="41" max="41" width="19.125" style="2" customWidth="1"/>
    <col min="42" max="16384" width="9.125" style="34" customWidth="1"/>
  </cols>
  <sheetData>
    <row r="2" spans="1:41" ht="25.5" customHeight="1">
      <c r="A2" s="463" t="s">
        <v>207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2"/>
      <c r="AM2" s="462"/>
      <c r="AN2" s="462"/>
      <c r="AO2" s="462"/>
    </row>
    <row r="3" spans="1:41" ht="15" customHeigh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482" t="s">
        <v>206</v>
      </c>
      <c r="AK3" s="483"/>
      <c r="AL3" s="34"/>
      <c r="AM3" s="34"/>
      <c r="AN3" s="393" t="s">
        <v>267</v>
      </c>
      <c r="AO3" s="393"/>
    </row>
    <row r="4" spans="1:41" ht="15" customHeight="1" thickBot="1">
      <c r="A4" s="464" t="s">
        <v>125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6"/>
      <c r="AL4" s="466"/>
      <c r="AM4" s="466"/>
      <c r="AN4" s="466"/>
      <c r="AO4" s="466"/>
    </row>
    <row r="5" spans="1:41" ht="15" customHeight="1">
      <c r="A5" s="21"/>
      <c r="B5" s="495" t="s">
        <v>40</v>
      </c>
      <c r="C5" s="501" t="s">
        <v>1</v>
      </c>
      <c r="D5" s="325" t="s">
        <v>38</v>
      </c>
      <c r="E5" s="325" t="s">
        <v>47</v>
      </c>
      <c r="F5" s="503" t="s">
        <v>0</v>
      </c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5"/>
      <c r="AE5" s="505"/>
      <c r="AF5" s="505"/>
      <c r="AG5" s="505"/>
      <c r="AH5" s="505"/>
      <c r="AI5" s="505"/>
      <c r="AJ5" s="505"/>
      <c r="AK5" s="505"/>
      <c r="AL5" s="486" t="s">
        <v>86</v>
      </c>
      <c r="AM5" s="487"/>
      <c r="AN5" s="487"/>
      <c r="AO5" s="488"/>
    </row>
    <row r="6" spans="1:41" ht="15" customHeight="1" thickBot="1">
      <c r="A6" s="22"/>
      <c r="B6" s="516"/>
      <c r="C6" s="510"/>
      <c r="D6" s="326" t="s">
        <v>2</v>
      </c>
      <c r="E6" s="326"/>
      <c r="F6" s="73"/>
      <c r="G6" s="234" t="s">
        <v>3</v>
      </c>
      <c r="H6" s="234"/>
      <c r="I6" s="200"/>
      <c r="J6" s="234"/>
      <c r="K6" s="234" t="s">
        <v>4</v>
      </c>
      <c r="L6" s="234"/>
      <c r="M6" s="200"/>
      <c r="N6" s="234"/>
      <c r="O6" s="72" t="s">
        <v>5</v>
      </c>
      <c r="P6" s="234"/>
      <c r="Q6" s="200"/>
      <c r="R6" s="234"/>
      <c r="S6" s="72" t="s">
        <v>6</v>
      </c>
      <c r="T6" s="234"/>
      <c r="U6" s="200"/>
      <c r="V6" s="234"/>
      <c r="W6" s="72" t="s">
        <v>7</v>
      </c>
      <c r="X6" s="234"/>
      <c r="Y6" s="200"/>
      <c r="Z6" s="73"/>
      <c r="AA6" s="234" t="s">
        <v>8</v>
      </c>
      <c r="AB6" s="234"/>
      <c r="AC6" s="199"/>
      <c r="AD6" s="73"/>
      <c r="AE6" s="234" t="s">
        <v>21</v>
      </c>
      <c r="AF6" s="234"/>
      <c r="AG6" s="200"/>
      <c r="AH6" s="73"/>
      <c r="AI6" s="234"/>
      <c r="AJ6" s="234"/>
      <c r="AK6" s="199"/>
      <c r="AL6" s="489"/>
      <c r="AM6" s="490"/>
      <c r="AN6" s="490"/>
      <c r="AO6" s="491"/>
    </row>
    <row r="7" spans="1:41" ht="15" customHeight="1">
      <c r="A7" s="23"/>
      <c r="B7" s="327"/>
      <c r="C7" s="328"/>
      <c r="D7" s="329"/>
      <c r="E7" s="34"/>
      <c r="F7" s="325" t="s">
        <v>43</v>
      </c>
      <c r="G7" s="330" t="s">
        <v>9</v>
      </c>
      <c r="H7" s="330" t="s">
        <v>10</v>
      </c>
      <c r="I7" s="331" t="s">
        <v>11</v>
      </c>
      <c r="J7" s="325" t="s">
        <v>43</v>
      </c>
      <c r="K7" s="330" t="s">
        <v>9</v>
      </c>
      <c r="L7" s="330" t="s">
        <v>10</v>
      </c>
      <c r="M7" s="331" t="s">
        <v>11</v>
      </c>
      <c r="N7" s="325" t="s">
        <v>43</v>
      </c>
      <c r="O7" s="330" t="s">
        <v>9</v>
      </c>
      <c r="P7" s="330" t="s">
        <v>10</v>
      </c>
      <c r="Q7" s="331" t="s">
        <v>11</v>
      </c>
      <c r="R7" s="325" t="s">
        <v>43</v>
      </c>
      <c r="S7" s="330" t="s">
        <v>9</v>
      </c>
      <c r="T7" s="330" t="s">
        <v>10</v>
      </c>
      <c r="U7" s="331" t="s">
        <v>11</v>
      </c>
      <c r="V7" s="325" t="s">
        <v>43</v>
      </c>
      <c r="W7" s="330" t="s">
        <v>9</v>
      </c>
      <c r="X7" s="330" t="s">
        <v>10</v>
      </c>
      <c r="Y7" s="331" t="s">
        <v>11</v>
      </c>
      <c r="Z7" s="325" t="s">
        <v>43</v>
      </c>
      <c r="AA7" s="330" t="s">
        <v>9</v>
      </c>
      <c r="AB7" s="330" t="s">
        <v>10</v>
      </c>
      <c r="AC7" s="331" t="s">
        <v>11</v>
      </c>
      <c r="AD7" s="325" t="s">
        <v>43</v>
      </c>
      <c r="AE7" s="330" t="s">
        <v>9</v>
      </c>
      <c r="AF7" s="330" t="s">
        <v>10</v>
      </c>
      <c r="AG7" s="331" t="s">
        <v>11</v>
      </c>
      <c r="AH7" s="325"/>
      <c r="AI7" s="330"/>
      <c r="AJ7" s="330"/>
      <c r="AK7" s="332"/>
      <c r="AL7" s="184"/>
      <c r="AM7" s="333" t="s">
        <v>40</v>
      </c>
      <c r="AN7" s="334"/>
      <c r="AO7" s="335" t="s">
        <v>40</v>
      </c>
    </row>
    <row r="8" spans="1:41" ht="19.5" customHeight="1">
      <c r="A8" s="24"/>
      <c r="B8" s="506" t="s">
        <v>242</v>
      </c>
      <c r="C8" s="507"/>
      <c r="D8" s="25">
        <f>SUM(D9:D20)</f>
        <v>164</v>
      </c>
      <c r="E8" s="58">
        <f>SUM(E9:E20)</f>
        <v>40</v>
      </c>
      <c r="F8" s="26">
        <f>SUM(F9:F20)</f>
        <v>44</v>
      </c>
      <c r="G8" s="27">
        <f>SUM(G9:G20)</f>
        <v>24</v>
      </c>
      <c r="H8" s="53"/>
      <c r="I8" s="173">
        <f>SUM(I9:I20)</f>
        <v>14</v>
      </c>
      <c r="J8" s="28">
        <f>SUM(J9:J20)</f>
        <v>20</v>
      </c>
      <c r="K8" s="27">
        <f>SUM(K9:K20)</f>
        <v>0</v>
      </c>
      <c r="L8" s="53"/>
      <c r="M8" s="185">
        <f>SUM(M9:M20)</f>
        <v>4</v>
      </c>
      <c r="N8" s="26">
        <f>SUM(N9:N20)</f>
        <v>32</v>
      </c>
      <c r="O8" s="27">
        <f>SUM(O9:O20)</f>
        <v>0</v>
      </c>
      <c r="P8" s="53"/>
      <c r="Q8" s="173">
        <f>SUM(Q9:Q20)</f>
        <v>8</v>
      </c>
      <c r="R8" s="28">
        <f>SUM(R9:R20)</f>
        <v>20</v>
      </c>
      <c r="S8" s="27">
        <f>SUM(S9:S20)</f>
        <v>0</v>
      </c>
      <c r="T8" s="53"/>
      <c r="U8" s="185">
        <f>SUM(U9:U20)</f>
        <v>9</v>
      </c>
      <c r="V8" s="26">
        <f>SUM(V9:V20)</f>
        <v>0</v>
      </c>
      <c r="W8" s="27">
        <f>SUM(W9:W20)</f>
        <v>0</v>
      </c>
      <c r="X8" s="53"/>
      <c r="Y8" s="173">
        <f>SUM(Y9:Y20)</f>
        <v>0</v>
      </c>
      <c r="Z8" s="28">
        <f>SUM(Z9:Z20)</f>
        <v>12</v>
      </c>
      <c r="AA8" s="27">
        <f>SUM(AA9:AA20)</f>
        <v>12</v>
      </c>
      <c r="AB8" s="53"/>
      <c r="AC8" s="185">
        <f>SUM(AC9:AC20)</f>
        <v>5</v>
      </c>
      <c r="AD8" s="26">
        <f>SUM(AD9:AD20)</f>
        <v>0</v>
      </c>
      <c r="AE8" s="27">
        <f>SUM(AE9:AE20)</f>
        <v>0</v>
      </c>
      <c r="AF8" s="53"/>
      <c r="AG8" s="173">
        <f>SUM(AG9:AG20)</f>
        <v>0</v>
      </c>
      <c r="AH8" s="28"/>
      <c r="AI8" s="27"/>
      <c r="AJ8" s="27"/>
      <c r="AK8" s="185"/>
      <c r="AL8" s="52"/>
      <c r="AM8" s="9"/>
      <c r="AN8" s="241"/>
      <c r="AO8" s="91"/>
    </row>
    <row r="9" spans="1:41" ht="19.5" customHeight="1">
      <c r="A9" s="29" t="s">
        <v>3</v>
      </c>
      <c r="B9" s="7" t="s">
        <v>208</v>
      </c>
      <c r="C9" s="30" t="s">
        <v>16</v>
      </c>
      <c r="D9" s="31">
        <f aca="true" t="shared" si="0" ref="D9:D20">SUM(F9,G9,J9,K9,N9,O9,R9,S9,V9,W9,Z9,AA9,AD9,AE9,AH9,AI9)</f>
        <v>20</v>
      </c>
      <c r="E9" s="41">
        <f>SUM(I9,M9,Q9,U9,Y9,AC9,AG9,AK9)</f>
        <v>4</v>
      </c>
      <c r="F9" s="31">
        <v>20</v>
      </c>
      <c r="G9" s="32">
        <v>0</v>
      </c>
      <c r="H9" s="231" t="s">
        <v>12</v>
      </c>
      <c r="I9" s="62">
        <v>4</v>
      </c>
      <c r="J9" s="31"/>
      <c r="K9" s="32"/>
      <c r="L9" s="231"/>
      <c r="M9" s="62"/>
      <c r="N9" s="31"/>
      <c r="O9" s="32"/>
      <c r="P9" s="231"/>
      <c r="Q9" s="62"/>
      <c r="R9" s="31"/>
      <c r="S9" s="32"/>
      <c r="T9" s="231"/>
      <c r="U9" s="62"/>
      <c r="V9" s="31"/>
      <c r="W9" s="32"/>
      <c r="X9" s="231"/>
      <c r="Y9" s="62"/>
      <c r="Z9" s="31"/>
      <c r="AA9" s="32"/>
      <c r="AB9" s="231"/>
      <c r="AC9" s="62"/>
      <c r="AD9" s="31"/>
      <c r="AE9" s="32"/>
      <c r="AF9" s="231"/>
      <c r="AG9" s="62"/>
      <c r="AH9" s="31"/>
      <c r="AI9" s="32"/>
      <c r="AJ9" s="32"/>
      <c r="AK9" s="186"/>
      <c r="AL9" s="187"/>
      <c r="AM9" s="15"/>
      <c r="AN9" s="33"/>
      <c r="AO9" s="174"/>
    </row>
    <row r="10" spans="1:41" ht="19.5" customHeight="1">
      <c r="A10" s="29" t="s">
        <v>4</v>
      </c>
      <c r="B10" s="1" t="s">
        <v>209</v>
      </c>
      <c r="C10" s="35" t="s">
        <v>17</v>
      </c>
      <c r="D10" s="36">
        <f t="shared" si="0"/>
        <v>20</v>
      </c>
      <c r="E10" s="41">
        <f>SUM(I10,M10,Q10,U10,Y10,AC10,AG10,AK10)</f>
        <v>4</v>
      </c>
      <c r="F10" s="36"/>
      <c r="G10" s="37"/>
      <c r="H10" s="232"/>
      <c r="I10" s="65"/>
      <c r="J10" s="36">
        <v>20</v>
      </c>
      <c r="K10" s="37">
        <v>0</v>
      </c>
      <c r="L10" s="232" t="s">
        <v>12</v>
      </c>
      <c r="M10" s="65">
        <v>4</v>
      </c>
      <c r="N10" s="36"/>
      <c r="O10" s="37"/>
      <c r="P10" s="232"/>
      <c r="Q10" s="65"/>
      <c r="R10" s="36"/>
      <c r="S10" s="37"/>
      <c r="T10" s="232"/>
      <c r="U10" s="65"/>
      <c r="V10" s="36"/>
      <c r="W10" s="37"/>
      <c r="X10" s="232"/>
      <c r="Y10" s="65"/>
      <c r="Z10" s="36"/>
      <c r="AA10" s="37"/>
      <c r="AB10" s="232"/>
      <c r="AC10" s="65"/>
      <c r="AD10" s="36"/>
      <c r="AE10" s="37"/>
      <c r="AF10" s="232"/>
      <c r="AG10" s="65"/>
      <c r="AH10" s="36"/>
      <c r="AI10" s="37"/>
      <c r="AJ10" s="37"/>
      <c r="AK10" s="188"/>
      <c r="AL10" s="189" t="s">
        <v>3</v>
      </c>
      <c r="AM10" s="6" t="s">
        <v>246</v>
      </c>
      <c r="AN10" s="38"/>
      <c r="AO10" s="175"/>
    </row>
    <row r="11" spans="1:41" ht="19.5" customHeight="1">
      <c r="A11" s="29" t="s">
        <v>5</v>
      </c>
      <c r="B11" s="1" t="s">
        <v>210</v>
      </c>
      <c r="C11" s="35" t="s">
        <v>22</v>
      </c>
      <c r="D11" s="36">
        <f t="shared" si="0"/>
        <v>20</v>
      </c>
      <c r="E11" s="41">
        <f>SUM(I11,M11,Q11,U11,Y11,AC11,AG11,AK11)</f>
        <v>4</v>
      </c>
      <c r="F11" s="36"/>
      <c r="G11" s="37"/>
      <c r="H11" s="232"/>
      <c r="I11" s="65"/>
      <c r="J11" s="36"/>
      <c r="K11" s="37"/>
      <c r="L11" s="232"/>
      <c r="M11" s="65"/>
      <c r="N11" s="36">
        <v>20</v>
      </c>
      <c r="O11" s="37">
        <v>0</v>
      </c>
      <c r="P11" s="232" t="s">
        <v>12</v>
      </c>
      <c r="Q11" s="65">
        <v>4</v>
      </c>
      <c r="R11" s="36"/>
      <c r="S11" s="37"/>
      <c r="T11" s="232"/>
      <c r="U11" s="65"/>
      <c r="V11" s="36"/>
      <c r="W11" s="37"/>
      <c r="X11" s="232"/>
      <c r="Y11" s="65"/>
      <c r="Z11" s="36"/>
      <c r="AA11" s="37"/>
      <c r="AB11" s="232"/>
      <c r="AC11" s="65"/>
      <c r="AD11" s="36"/>
      <c r="AE11" s="37"/>
      <c r="AF11" s="232"/>
      <c r="AG11" s="65"/>
      <c r="AH11" s="36"/>
      <c r="AI11" s="37"/>
      <c r="AJ11" s="37"/>
      <c r="AK11" s="188"/>
      <c r="AL11" s="189" t="s">
        <v>4</v>
      </c>
      <c r="AM11" s="6" t="s">
        <v>209</v>
      </c>
      <c r="AN11" s="38"/>
      <c r="AO11" s="175"/>
    </row>
    <row r="12" spans="1:41" ht="19.5" customHeight="1">
      <c r="A12" s="29" t="s">
        <v>6</v>
      </c>
      <c r="B12" s="1" t="s">
        <v>140</v>
      </c>
      <c r="C12" s="35" t="s">
        <v>23</v>
      </c>
      <c r="D12" s="36">
        <f t="shared" si="0"/>
        <v>12</v>
      </c>
      <c r="E12" s="41">
        <f>SUM(I12,M12,Q12,U12,Y12,AC12,AG12,AK12)</f>
        <v>3</v>
      </c>
      <c r="F12" s="36">
        <v>12</v>
      </c>
      <c r="G12" s="37">
        <v>0</v>
      </c>
      <c r="H12" s="232" t="s">
        <v>12</v>
      </c>
      <c r="I12" s="65">
        <v>3</v>
      </c>
      <c r="J12" s="36"/>
      <c r="K12" s="37"/>
      <c r="L12" s="232"/>
      <c r="M12" s="65"/>
      <c r="N12" s="36"/>
      <c r="O12" s="37"/>
      <c r="P12" s="232"/>
      <c r="Q12" s="65"/>
      <c r="R12" s="36"/>
      <c r="S12" s="37"/>
      <c r="T12" s="232"/>
      <c r="U12" s="65"/>
      <c r="V12" s="36"/>
      <c r="W12" s="37"/>
      <c r="X12" s="232"/>
      <c r="Y12" s="65"/>
      <c r="Z12" s="36"/>
      <c r="AA12" s="37"/>
      <c r="AB12" s="232"/>
      <c r="AC12" s="65"/>
      <c r="AD12" s="36"/>
      <c r="AE12" s="37"/>
      <c r="AF12" s="232"/>
      <c r="AG12" s="65"/>
      <c r="AH12" s="36"/>
      <c r="AI12" s="37"/>
      <c r="AJ12" s="37"/>
      <c r="AK12" s="188"/>
      <c r="AL12" s="189"/>
      <c r="AM12" s="6"/>
      <c r="AN12" s="38"/>
      <c r="AO12" s="175"/>
    </row>
    <row r="13" spans="1:41" ht="19.5" customHeight="1">
      <c r="A13" s="29" t="s">
        <v>7</v>
      </c>
      <c r="B13" s="1" t="s">
        <v>141</v>
      </c>
      <c r="C13" s="35" t="s">
        <v>41</v>
      </c>
      <c r="D13" s="36">
        <f t="shared" si="0"/>
        <v>12</v>
      </c>
      <c r="E13" s="41">
        <f>SUM(I13,M13,U13,Y13,AC13,Q13,AG13,AK13)</f>
        <v>2</v>
      </c>
      <c r="F13" s="36">
        <v>0</v>
      </c>
      <c r="G13" s="37">
        <v>12</v>
      </c>
      <c r="H13" s="232" t="s">
        <v>254</v>
      </c>
      <c r="I13" s="65">
        <v>2</v>
      </c>
      <c r="J13" s="36"/>
      <c r="K13" s="37"/>
      <c r="L13" s="232"/>
      <c r="M13" s="65"/>
      <c r="N13" s="36"/>
      <c r="O13" s="37"/>
      <c r="P13" s="232"/>
      <c r="Q13" s="39"/>
      <c r="R13" s="36"/>
      <c r="S13" s="37"/>
      <c r="T13" s="232"/>
      <c r="U13" s="65"/>
      <c r="V13" s="36"/>
      <c r="W13" s="37"/>
      <c r="X13" s="232"/>
      <c r="Y13" s="65"/>
      <c r="Z13" s="36"/>
      <c r="AA13" s="37"/>
      <c r="AB13" s="232"/>
      <c r="AC13" s="65"/>
      <c r="AD13" s="36"/>
      <c r="AE13" s="37"/>
      <c r="AF13" s="232"/>
      <c r="AG13" s="65"/>
      <c r="AH13" s="36"/>
      <c r="AI13" s="37"/>
      <c r="AJ13" s="37"/>
      <c r="AK13" s="188"/>
      <c r="AL13" s="189" t="s">
        <v>6</v>
      </c>
      <c r="AM13" s="6" t="s">
        <v>142</v>
      </c>
      <c r="AN13" s="38"/>
      <c r="AO13" s="175"/>
    </row>
    <row r="14" spans="1:41" ht="19.5" customHeight="1">
      <c r="A14" s="29" t="s">
        <v>8</v>
      </c>
      <c r="B14" s="1" t="s">
        <v>143</v>
      </c>
      <c r="C14" s="35" t="s">
        <v>24</v>
      </c>
      <c r="D14" s="36">
        <f t="shared" si="0"/>
        <v>12</v>
      </c>
      <c r="E14" s="41">
        <f>SUM(I14,Q14,U14,Y14,AC14,M14,AG14,AK14)</f>
        <v>3</v>
      </c>
      <c r="F14" s="36"/>
      <c r="G14" s="37"/>
      <c r="H14" s="232"/>
      <c r="I14" s="65"/>
      <c r="J14" s="36"/>
      <c r="K14" s="37"/>
      <c r="L14" s="232"/>
      <c r="M14" s="39"/>
      <c r="N14" s="36"/>
      <c r="O14" s="37"/>
      <c r="P14" s="232"/>
      <c r="Q14" s="65"/>
      <c r="R14" s="36"/>
      <c r="S14" s="37"/>
      <c r="T14" s="232"/>
      <c r="U14" s="65"/>
      <c r="V14" s="36"/>
      <c r="W14" s="37"/>
      <c r="X14" s="232"/>
      <c r="Y14" s="65"/>
      <c r="Z14" s="36">
        <v>12</v>
      </c>
      <c r="AA14" s="37">
        <v>0</v>
      </c>
      <c r="AB14" s="232" t="s">
        <v>12</v>
      </c>
      <c r="AC14" s="65">
        <v>3</v>
      </c>
      <c r="AD14" s="36"/>
      <c r="AE14" s="37"/>
      <c r="AF14" s="232"/>
      <c r="AG14" s="65"/>
      <c r="AH14" s="36"/>
      <c r="AI14" s="37"/>
      <c r="AJ14" s="37"/>
      <c r="AK14" s="188"/>
      <c r="AL14" s="189" t="s">
        <v>6</v>
      </c>
      <c r="AM14" s="6" t="s">
        <v>140</v>
      </c>
      <c r="AN14" s="40" t="s">
        <v>7</v>
      </c>
      <c r="AO14" s="175" t="s">
        <v>141</v>
      </c>
    </row>
    <row r="15" spans="1:41" ht="19.5" customHeight="1">
      <c r="A15" s="29" t="s">
        <v>21</v>
      </c>
      <c r="B15" s="1" t="s">
        <v>144</v>
      </c>
      <c r="C15" s="35" t="s">
        <v>42</v>
      </c>
      <c r="D15" s="36">
        <f t="shared" si="0"/>
        <v>12</v>
      </c>
      <c r="E15" s="41">
        <f aca="true" t="shared" si="1" ref="E15:E20">SUM(I15,M15,Q15,U15,Y15,AC15,AG15,AK15)</f>
        <v>2</v>
      </c>
      <c r="F15" s="36"/>
      <c r="G15" s="37"/>
      <c r="H15" s="232"/>
      <c r="I15" s="65"/>
      <c r="J15" s="36"/>
      <c r="K15" s="37"/>
      <c r="L15" s="232"/>
      <c r="M15" s="39"/>
      <c r="N15" s="36"/>
      <c r="O15" s="37"/>
      <c r="P15" s="232"/>
      <c r="Q15" s="65"/>
      <c r="R15" s="36"/>
      <c r="S15" s="37"/>
      <c r="T15" s="232"/>
      <c r="U15" s="65"/>
      <c r="V15" s="36"/>
      <c r="W15" s="37"/>
      <c r="X15" s="232"/>
      <c r="Y15" s="65"/>
      <c r="Z15" s="36">
        <v>0</v>
      </c>
      <c r="AA15" s="37">
        <v>12</v>
      </c>
      <c r="AB15" s="232" t="s">
        <v>254</v>
      </c>
      <c r="AC15" s="65">
        <v>2</v>
      </c>
      <c r="AD15" s="36"/>
      <c r="AE15" s="37"/>
      <c r="AF15" s="232"/>
      <c r="AG15" s="65"/>
      <c r="AH15" s="36"/>
      <c r="AI15" s="37"/>
      <c r="AJ15" s="37"/>
      <c r="AK15" s="188"/>
      <c r="AL15" s="189" t="s">
        <v>8</v>
      </c>
      <c r="AM15" s="6" t="s">
        <v>145</v>
      </c>
      <c r="AN15" s="38"/>
      <c r="AO15" s="175"/>
    </row>
    <row r="16" spans="1:41" ht="19.5" customHeight="1">
      <c r="A16" s="29" t="s">
        <v>37</v>
      </c>
      <c r="B16" s="1" t="s">
        <v>146</v>
      </c>
      <c r="C16" s="35" t="s">
        <v>25</v>
      </c>
      <c r="D16" s="36">
        <f t="shared" si="0"/>
        <v>12</v>
      </c>
      <c r="E16" s="41">
        <f t="shared" si="1"/>
        <v>4</v>
      </c>
      <c r="F16" s="36"/>
      <c r="G16" s="37"/>
      <c r="H16" s="232"/>
      <c r="I16" s="65"/>
      <c r="J16" s="36"/>
      <c r="K16" s="37"/>
      <c r="L16" s="232"/>
      <c r="M16" s="65"/>
      <c r="N16" s="36">
        <v>12</v>
      </c>
      <c r="O16" s="37">
        <v>0</v>
      </c>
      <c r="P16" s="232" t="s">
        <v>254</v>
      </c>
      <c r="Q16" s="65">
        <v>4</v>
      </c>
      <c r="R16" s="36"/>
      <c r="S16" s="37"/>
      <c r="T16" s="232"/>
      <c r="U16" s="65"/>
      <c r="V16" s="36"/>
      <c r="W16" s="37"/>
      <c r="X16" s="232"/>
      <c r="Y16" s="65"/>
      <c r="Z16" s="36"/>
      <c r="AA16" s="37"/>
      <c r="AB16" s="232"/>
      <c r="AC16" s="65"/>
      <c r="AD16" s="36"/>
      <c r="AE16" s="37"/>
      <c r="AF16" s="232"/>
      <c r="AG16" s="65"/>
      <c r="AH16" s="36"/>
      <c r="AI16" s="37"/>
      <c r="AJ16" s="37"/>
      <c r="AK16" s="188"/>
      <c r="AL16" s="189" t="s">
        <v>5</v>
      </c>
      <c r="AM16" s="6" t="s">
        <v>245</v>
      </c>
      <c r="AN16" s="38"/>
      <c r="AO16" s="175"/>
    </row>
    <row r="17" spans="1:41" ht="19.5" customHeight="1">
      <c r="A17" s="29" t="s">
        <v>48</v>
      </c>
      <c r="B17" s="1" t="s">
        <v>147</v>
      </c>
      <c r="C17" s="35" t="s">
        <v>26</v>
      </c>
      <c r="D17" s="36">
        <f t="shared" si="0"/>
        <v>8</v>
      </c>
      <c r="E17" s="41">
        <f t="shared" si="1"/>
        <v>4</v>
      </c>
      <c r="F17" s="36"/>
      <c r="G17" s="37"/>
      <c r="H17" s="232"/>
      <c r="I17" s="65"/>
      <c r="J17" s="36"/>
      <c r="K17" s="37"/>
      <c r="L17" s="232"/>
      <c r="M17" s="65"/>
      <c r="N17" s="36"/>
      <c r="O17" s="37"/>
      <c r="P17" s="232"/>
      <c r="Q17" s="65"/>
      <c r="R17" s="36">
        <v>8</v>
      </c>
      <c r="S17" s="37">
        <v>0</v>
      </c>
      <c r="T17" s="232" t="s">
        <v>12</v>
      </c>
      <c r="U17" s="188">
        <v>4</v>
      </c>
      <c r="V17" s="36"/>
      <c r="W17" s="37"/>
      <c r="X17" s="232"/>
      <c r="Y17" s="65"/>
      <c r="Z17" s="36"/>
      <c r="AA17" s="37"/>
      <c r="AB17" s="232"/>
      <c r="AC17" s="65"/>
      <c r="AD17" s="36"/>
      <c r="AE17" s="37"/>
      <c r="AF17" s="232"/>
      <c r="AG17" s="188"/>
      <c r="AH17" s="36"/>
      <c r="AI17" s="37"/>
      <c r="AJ17" s="37"/>
      <c r="AK17" s="188"/>
      <c r="AL17" s="189" t="s">
        <v>37</v>
      </c>
      <c r="AM17" s="6" t="s">
        <v>244</v>
      </c>
      <c r="AN17" s="38"/>
      <c r="AO17" s="175"/>
    </row>
    <row r="18" spans="1:41" ht="19.5" customHeight="1">
      <c r="A18" s="29" t="s">
        <v>49</v>
      </c>
      <c r="B18" s="1" t="s">
        <v>148</v>
      </c>
      <c r="C18" s="35" t="s">
        <v>99</v>
      </c>
      <c r="D18" s="36">
        <f t="shared" si="0"/>
        <v>12</v>
      </c>
      <c r="E18" s="41">
        <f t="shared" si="1"/>
        <v>3</v>
      </c>
      <c r="F18" s="36">
        <v>12</v>
      </c>
      <c r="G18" s="37">
        <v>0</v>
      </c>
      <c r="H18" s="232" t="s">
        <v>12</v>
      </c>
      <c r="I18" s="65">
        <v>3</v>
      </c>
      <c r="J18" s="36"/>
      <c r="K18" s="37"/>
      <c r="L18" s="232"/>
      <c r="M18" s="65"/>
      <c r="N18" s="36"/>
      <c r="O18" s="37"/>
      <c r="P18" s="232"/>
      <c r="Q18" s="65"/>
      <c r="R18" s="36"/>
      <c r="S18" s="37"/>
      <c r="T18" s="232"/>
      <c r="U18" s="65"/>
      <c r="V18" s="36"/>
      <c r="W18" s="37"/>
      <c r="X18" s="232"/>
      <c r="Y18" s="65"/>
      <c r="Z18" s="36"/>
      <c r="AA18" s="37"/>
      <c r="AB18" s="232"/>
      <c r="AC18" s="65"/>
      <c r="AD18" s="36"/>
      <c r="AE18" s="37"/>
      <c r="AF18" s="232"/>
      <c r="AG18" s="65"/>
      <c r="AH18" s="36"/>
      <c r="AI18" s="37"/>
      <c r="AJ18" s="37"/>
      <c r="AK18" s="188"/>
      <c r="AL18" s="189"/>
      <c r="AM18" s="6" t="s">
        <v>44</v>
      </c>
      <c r="AN18" s="38"/>
      <c r="AO18" s="175"/>
    </row>
    <row r="19" spans="1:41" ht="21.75" customHeight="1">
      <c r="A19" s="29" t="s">
        <v>50</v>
      </c>
      <c r="B19" s="13" t="s">
        <v>149</v>
      </c>
      <c r="C19" s="119" t="s">
        <v>100</v>
      </c>
      <c r="D19" s="36">
        <f t="shared" si="0"/>
        <v>12</v>
      </c>
      <c r="E19" s="190">
        <f t="shared" si="1"/>
        <v>2</v>
      </c>
      <c r="F19" s="42">
        <v>0</v>
      </c>
      <c r="G19" s="43">
        <v>12</v>
      </c>
      <c r="H19" s="232" t="s">
        <v>254</v>
      </c>
      <c r="I19" s="65">
        <v>2</v>
      </c>
      <c r="J19" s="42"/>
      <c r="K19" s="43"/>
      <c r="L19" s="232"/>
      <c r="M19" s="65"/>
      <c r="N19" s="42"/>
      <c r="O19" s="43"/>
      <c r="P19" s="232"/>
      <c r="Q19" s="65"/>
      <c r="R19" s="42"/>
      <c r="S19" s="43"/>
      <c r="T19" s="232"/>
      <c r="U19" s="65"/>
      <c r="V19" s="42"/>
      <c r="W19" s="43"/>
      <c r="X19" s="232"/>
      <c r="Y19" s="65"/>
      <c r="Z19" s="42"/>
      <c r="AA19" s="43"/>
      <c r="AB19" s="232"/>
      <c r="AC19" s="65"/>
      <c r="AD19" s="42"/>
      <c r="AE19" s="43"/>
      <c r="AF19" s="232"/>
      <c r="AG19" s="65"/>
      <c r="AH19" s="42"/>
      <c r="AI19" s="43"/>
      <c r="AJ19" s="43"/>
      <c r="AK19" s="188"/>
      <c r="AL19" s="189" t="s">
        <v>49</v>
      </c>
      <c r="AM19" s="6" t="s">
        <v>148</v>
      </c>
      <c r="AN19" s="38"/>
      <c r="AO19" s="175"/>
    </row>
    <row r="20" spans="1:41" ht="36.75" customHeight="1">
      <c r="A20" s="29" t="s">
        <v>51</v>
      </c>
      <c r="B20" s="14" t="s">
        <v>150</v>
      </c>
      <c r="C20" s="44" t="s">
        <v>45</v>
      </c>
      <c r="D20" s="45">
        <f t="shared" si="0"/>
        <v>12</v>
      </c>
      <c r="E20" s="191">
        <f t="shared" si="1"/>
        <v>5</v>
      </c>
      <c r="F20" s="46"/>
      <c r="G20" s="92"/>
      <c r="H20" s="233" t="s">
        <v>112</v>
      </c>
      <c r="I20" s="48"/>
      <c r="J20" s="46"/>
      <c r="K20" s="47"/>
      <c r="L20" s="240"/>
      <c r="M20" s="48"/>
      <c r="N20" s="46"/>
      <c r="O20" s="47"/>
      <c r="P20" s="240"/>
      <c r="Q20" s="48"/>
      <c r="R20" s="46">
        <v>12</v>
      </c>
      <c r="S20" s="47">
        <v>0</v>
      </c>
      <c r="T20" s="240" t="s">
        <v>12</v>
      </c>
      <c r="U20" s="48">
        <v>5</v>
      </c>
      <c r="V20" s="46"/>
      <c r="W20" s="47"/>
      <c r="X20" s="240"/>
      <c r="Y20" s="48"/>
      <c r="Z20" s="46"/>
      <c r="AA20" s="47"/>
      <c r="AB20" s="240"/>
      <c r="AC20" s="48"/>
      <c r="AD20" s="46"/>
      <c r="AE20" s="47"/>
      <c r="AF20" s="240"/>
      <c r="AG20" s="48"/>
      <c r="AH20" s="46"/>
      <c r="AI20" s="47"/>
      <c r="AJ20" s="47"/>
      <c r="AK20" s="192"/>
      <c r="AL20" s="193"/>
      <c r="AM20" s="10"/>
      <c r="AN20" s="49"/>
      <c r="AO20" s="176"/>
    </row>
    <row r="21" spans="1:41" ht="19.5" customHeight="1">
      <c r="A21" s="50"/>
      <c r="B21" s="512" t="s">
        <v>261</v>
      </c>
      <c r="C21" s="513"/>
      <c r="D21" s="25">
        <f>SUM(D22:D26)</f>
        <v>60</v>
      </c>
      <c r="E21" s="194">
        <f>SUM(E22:E26)</f>
        <v>16</v>
      </c>
      <c r="F21" s="27">
        <f>SUM(F22:F26)</f>
        <v>12</v>
      </c>
      <c r="G21" s="27">
        <f>SUM(G22:G26)</f>
        <v>0</v>
      </c>
      <c r="H21" s="53"/>
      <c r="I21" s="27">
        <f>SUM(I22:I26)</f>
        <v>4</v>
      </c>
      <c r="J21" s="27">
        <f>SUM(J22:J26)</f>
        <v>0</v>
      </c>
      <c r="K21" s="27">
        <f>SUM(K22:K26)</f>
        <v>0</v>
      </c>
      <c r="L21" s="53"/>
      <c r="M21" s="27">
        <f>SUM(M22:M26)</f>
        <v>0</v>
      </c>
      <c r="N21" s="27">
        <f>SUM(N22:N26)</f>
        <v>12</v>
      </c>
      <c r="O21" s="27">
        <f>SUM(O22:O26)</f>
        <v>0</v>
      </c>
      <c r="P21" s="53"/>
      <c r="Q21" s="27">
        <f>SUM(Q22:Q26)</f>
        <v>4</v>
      </c>
      <c r="R21" s="27">
        <f>SUM(R22:R26)</f>
        <v>12</v>
      </c>
      <c r="S21" s="27">
        <f>SUM(S22:S26)</f>
        <v>0</v>
      </c>
      <c r="T21" s="53"/>
      <c r="U21" s="27">
        <f>SUM(U22:U26)</f>
        <v>2</v>
      </c>
      <c r="V21" s="27">
        <f>SUM(V22:V26)</f>
        <v>0</v>
      </c>
      <c r="W21" s="27">
        <f>SUM(W22:W26)</f>
        <v>0</v>
      </c>
      <c r="X21" s="53"/>
      <c r="Y21" s="27">
        <f>SUM(Y22:Y26)</f>
        <v>0</v>
      </c>
      <c r="Z21" s="27">
        <f>SUM(Z22:Z26)</f>
        <v>12</v>
      </c>
      <c r="AA21" s="27">
        <f>SUM(AA22:AA26)</f>
        <v>0</v>
      </c>
      <c r="AB21" s="53"/>
      <c r="AC21" s="27">
        <f>SUM(AC22:AC26)</f>
        <v>3</v>
      </c>
      <c r="AD21" s="27">
        <f>SUM(AD22:AD26)</f>
        <v>12</v>
      </c>
      <c r="AE21" s="27">
        <f>SUM(AE22:AE26)</f>
        <v>0</v>
      </c>
      <c r="AF21" s="53"/>
      <c r="AG21" s="27">
        <f>SUM(AG22:AG26)</f>
        <v>3</v>
      </c>
      <c r="AH21" s="27"/>
      <c r="AI21" s="27"/>
      <c r="AJ21" s="27"/>
      <c r="AK21" s="51"/>
      <c r="AL21" s="52"/>
      <c r="AM21" s="9"/>
      <c r="AN21" s="53"/>
      <c r="AO21" s="91"/>
    </row>
    <row r="22" spans="1:41" ht="19.5" customHeight="1">
      <c r="A22" s="29" t="s">
        <v>52</v>
      </c>
      <c r="B22" s="17" t="s">
        <v>151</v>
      </c>
      <c r="C22" s="30" t="s">
        <v>104</v>
      </c>
      <c r="D22" s="31">
        <f>SUM(F22,G22,J22,K22,N22,O22,R22,S22,V22,W22,Z22,AA22,AD22,AE22,AH22,AI22)</f>
        <v>12</v>
      </c>
      <c r="E22" s="61">
        <f>SUM(I22,M22,Q22,U22,Y22,AC22,)</f>
        <v>4</v>
      </c>
      <c r="F22" s="31">
        <v>12</v>
      </c>
      <c r="G22" s="32">
        <v>0</v>
      </c>
      <c r="H22" s="231" t="s">
        <v>12</v>
      </c>
      <c r="I22" s="62">
        <v>4</v>
      </c>
      <c r="J22" s="31"/>
      <c r="K22" s="32"/>
      <c r="L22" s="231"/>
      <c r="M22" s="62"/>
      <c r="N22" s="31"/>
      <c r="O22" s="32"/>
      <c r="P22" s="231"/>
      <c r="Q22" s="62"/>
      <c r="R22" s="31"/>
      <c r="S22" s="32"/>
      <c r="T22" s="231"/>
      <c r="U22" s="62"/>
      <c r="V22" s="31"/>
      <c r="W22" s="32"/>
      <c r="X22" s="231"/>
      <c r="Y22" s="62"/>
      <c r="Z22" s="31"/>
      <c r="AA22" s="32"/>
      <c r="AB22" s="231"/>
      <c r="AC22" s="62"/>
      <c r="AD22" s="31"/>
      <c r="AE22" s="32"/>
      <c r="AF22" s="231"/>
      <c r="AG22" s="62"/>
      <c r="AH22" s="31"/>
      <c r="AI22" s="32"/>
      <c r="AJ22" s="32"/>
      <c r="AK22" s="186"/>
      <c r="AL22" s="187"/>
      <c r="AM22" s="8"/>
      <c r="AN22" s="33"/>
      <c r="AO22" s="174"/>
    </row>
    <row r="23" spans="1:41" ht="19.5" customHeight="1">
      <c r="A23" s="29" t="s">
        <v>53</v>
      </c>
      <c r="B23" s="1" t="s">
        <v>280</v>
      </c>
      <c r="C23" s="35" t="s">
        <v>105</v>
      </c>
      <c r="D23" s="36">
        <f>SUM(F23,G23,J23,K23,N23,O23,R23,S23,V23,W23,Z23,AA23,AD23,AE23,AH23,AI23)</f>
        <v>12</v>
      </c>
      <c r="E23" s="41">
        <f>SUM(I23,M23,Q23,U23,Y23,AC23,)</f>
        <v>4</v>
      </c>
      <c r="F23" s="36"/>
      <c r="G23" s="37"/>
      <c r="H23" s="232"/>
      <c r="I23" s="65"/>
      <c r="J23" s="36"/>
      <c r="K23" s="37"/>
      <c r="L23" s="232"/>
      <c r="M23" s="65"/>
      <c r="N23" s="36">
        <v>12</v>
      </c>
      <c r="O23" s="37">
        <v>0</v>
      </c>
      <c r="P23" s="232" t="s">
        <v>12</v>
      </c>
      <c r="Q23" s="65">
        <v>4</v>
      </c>
      <c r="R23" s="36"/>
      <c r="S23" s="37"/>
      <c r="T23" s="232"/>
      <c r="U23" s="65"/>
      <c r="V23" s="36"/>
      <c r="W23" s="37"/>
      <c r="X23" s="232"/>
      <c r="Y23" s="65"/>
      <c r="Z23" s="36"/>
      <c r="AA23" s="37"/>
      <c r="AB23" s="232"/>
      <c r="AC23" s="65"/>
      <c r="AD23" s="36"/>
      <c r="AE23" s="37"/>
      <c r="AF23" s="232"/>
      <c r="AG23" s="65"/>
      <c r="AH23" s="36"/>
      <c r="AI23" s="37"/>
      <c r="AJ23" s="37"/>
      <c r="AK23" s="188"/>
      <c r="AL23" s="189" t="s">
        <v>52</v>
      </c>
      <c r="AM23" s="6" t="s">
        <v>151</v>
      </c>
      <c r="AN23" s="38"/>
      <c r="AO23" s="175"/>
    </row>
    <row r="24" spans="1:41" ht="19.5" customHeight="1">
      <c r="A24" s="29" t="s">
        <v>54</v>
      </c>
      <c r="B24" s="1" t="s">
        <v>152</v>
      </c>
      <c r="C24" s="35" t="s">
        <v>33</v>
      </c>
      <c r="D24" s="36">
        <f>SUM(F24,G24,J24,K24,N24,O24,R24,S24,V24,W24,Z24,AA24,AD24,AE24,AH24,AI24)</f>
        <v>12</v>
      </c>
      <c r="E24" s="41">
        <f>SUM(I24,M24,Q24,U24,Y24,AC24,)</f>
        <v>3</v>
      </c>
      <c r="F24" s="36"/>
      <c r="G24" s="37"/>
      <c r="H24" s="232"/>
      <c r="I24" s="65"/>
      <c r="J24" s="36"/>
      <c r="K24" s="37"/>
      <c r="L24" s="232"/>
      <c r="M24" s="65"/>
      <c r="N24" s="36"/>
      <c r="O24" s="37"/>
      <c r="P24" s="232"/>
      <c r="Q24" s="65"/>
      <c r="R24" s="36"/>
      <c r="S24" s="37"/>
      <c r="T24" s="232"/>
      <c r="U24" s="65"/>
      <c r="V24" s="36"/>
      <c r="W24" s="37"/>
      <c r="X24" s="232"/>
      <c r="Y24" s="65"/>
      <c r="Z24" s="36">
        <v>12</v>
      </c>
      <c r="AA24" s="37">
        <v>0</v>
      </c>
      <c r="AB24" s="232" t="s">
        <v>12</v>
      </c>
      <c r="AC24" s="65">
        <v>3</v>
      </c>
      <c r="AD24" s="36"/>
      <c r="AE24" s="37"/>
      <c r="AF24" s="232"/>
      <c r="AG24" s="65"/>
      <c r="AH24" s="36"/>
      <c r="AI24" s="37"/>
      <c r="AJ24" s="37"/>
      <c r="AK24" s="188"/>
      <c r="AL24" s="189" t="s">
        <v>52</v>
      </c>
      <c r="AM24" s="6" t="s">
        <v>151</v>
      </c>
      <c r="AN24" s="38"/>
      <c r="AO24" s="175"/>
    </row>
    <row r="25" spans="1:41" ht="19.5" customHeight="1">
      <c r="A25" s="29" t="s">
        <v>55</v>
      </c>
      <c r="B25" s="13" t="s">
        <v>153</v>
      </c>
      <c r="C25" s="35" t="s">
        <v>27</v>
      </c>
      <c r="D25" s="36">
        <f>SUM(F25,G25,J25,K25,N25,O25,R25,S25,V25,W25,Z25,AA25,AD25,AE25,AH25,AI25)</f>
        <v>12</v>
      </c>
      <c r="E25" s="41">
        <f>SUM(I25,M25,Q25,U25,Y25,AC25,)</f>
        <v>2</v>
      </c>
      <c r="F25" s="36"/>
      <c r="G25" s="37"/>
      <c r="H25" s="232"/>
      <c r="I25" s="65"/>
      <c r="J25" s="36"/>
      <c r="K25" s="37"/>
      <c r="L25" s="232"/>
      <c r="M25" s="65"/>
      <c r="N25" s="36"/>
      <c r="O25" s="37"/>
      <c r="P25" s="232"/>
      <c r="Q25" s="65"/>
      <c r="R25" s="36">
        <v>12</v>
      </c>
      <c r="S25" s="37">
        <v>0</v>
      </c>
      <c r="T25" s="232" t="s">
        <v>12</v>
      </c>
      <c r="U25" s="65">
        <v>2</v>
      </c>
      <c r="V25" s="36"/>
      <c r="W25" s="37"/>
      <c r="X25" s="232"/>
      <c r="Y25" s="65"/>
      <c r="Z25" s="36"/>
      <c r="AA25" s="37"/>
      <c r="AB25" s="232"/>
      <c r="AC25" s="65"/>
      <c r="AD25" s="36"/>
      <c r="AE25" s="37"/>
      <c r="AF25" s="232"/>
      <c r="AG25" s="65"/>
      <c r="AH25" s="36"/>
      <c r="AI25" s="37"/>
      <c r="AJ25" s="37"/>
      <c r="AK25" s="188"/>
      <c r="AL25" s="189" t="s">
        <v>52</v>
      </c>
      <c r="AM25" s="6" t="s">
        <v>151</v>
      </c>
      <c r="AN25" s="38"/>
      <c r="AO25" s="175"/>
    </row>
    <row r="26" spans="1:41" ht="19.5" customHeight="1" thickBot="1">
      <c r="A26" s="114" t="s">
        <v>56</v>
      </c>
      <c r="B26" s="109" t="s">
        <v>154</v>
      </c>
      <c r="C26" s="110" t="s">
        <v>110</v>
      </c>
      <c r="D26" s="68">
        <f>SUM(F26,G26,J26,K26,N26,O26,R26,S26,V26,W26,Z26,AA26,AD26,AE26,AH26,AI26)</f>
        <v>12</v>
      </c>
      <c r="E26" s="163">
        <f>SUM(I26,M26,Q26,U26,Y26,AC26,AG26)</f>
        <v>3</v>
      </c>
      <c r="F26" s="68"/>
      <c r="G26" s="111"/>
      <c r="H26" s="233"/>
      <c r="I26" s="195"/>
      <c r="J26" s="68"/>
      <c r="K26" s="111"/>
      <c r="L26" s="233"/>
      <c r="M26" s="195"/>
      <c r="N26" s="68"/>
      <c r="O26" s="111"/>
      <c r="P26" s="233"/>
      <c r="Q26" s="195"/>
      <c r="R26" s="68"/>
      <c r="S26" s="111"/>
      <c r="T26" s="233"/>
      <c r="U26" s="195"/>
      <c r="V26" s="68"/>
      <c r="W26" s="111"/>
      <c r="X26" s="233"/>
      <c r="Y26" s="195"/>
      <c r="Z26" s="68"/>
      <c r="AA26" s="111"/>
      <c r="AB26" s="233"/>
      <c r="AC26" s="195"/>
      <c r="AD26" s="68">
        <v>12</v>
      </c>
      <c r="AE26" s="111">
        <v>0</v>
      </c>
      <c r="AF26" s="233" t="s">
        <v>12</v>
      </c>
      <c r="AG26" s="195">
        <v>3</v>
      </c>
      <c r="AH26" s="68"/>
      <c r="AI26" s="111"/>
      <c r="AJ26" s="111"/>
      <c r="AK26" s="196"/>
      <c r="AL26" s="197"/>
      <c r="AM26" s="10"/>
      <c r="AN26" s="115"/>
      <c r="AO26" s="116"/>
    </row>
    <row r="27" spans="1:41" ht="19.5" customHeight="1">
      <c r="A27" s="87"/>
      <c r="B27" s="508" t="s">
        <v>260</v>
      </c>
      <c r="C27" s="509"/>
      <c r="D27" s="57">
        <f>SUM(D28:D51)</f>
        <v>340</v>
      </c>
      <c r="E27" s="58">
        <f>SUM(E28:E51)</f>
        <v>70</v>
      </c>
      <c r="F27" s="26">
        <f>SUM(F28:F51)</f>
        <v>16</v>
      </c>
      <c r="G27" s="27">
        <f>SUM(G28:G51)</f>
        <v>0</v>
      </c>
      <c r="H27" s="53"/>
      <c r="I27" s="173">
        <f>SUM(I28:I51)</f>
        <v>4</v>
      </c>
      <c r="J27" s="26">
        <f>SUM(J28:J51)</f>
        <v>80</v>
      </c>
      <c r="K27" s="27">
        <f>SUM(K28:K51)</f>
        <v>12</v>
      </c>
      <c r="L27" s="53"/>
      <c r="M27" s="173">
        <f>SUM(M28:M51)</f>
        <v>22</v>
      </c>
      <c r="N27" s="26">
        <f>SUM(N28:N51)</f>
        <v>64</v>
      </c>
      <c r="O27" s="27">
        <f>SUM(O28:O51)</f>
        <v>24</v>
      </c>
      <c r="P27" s="53"/>
      <c r="Q27" s="173">
        <f>SUM(Q28:Q51)</f>
        <v>17</v>
      </c>
      <c r="R27" s="26">
        <f>SUM(R28:R51)</f>
        <v>32</v>
      </c>
      <c r="S27" s="27">
        <f>SUM(S28:S51)</f>
        <v>60</v>
      </c>
      <c r="T27" s="53"/>
      <c r="U27" s="173">
        <f>SUM(U28:U51)</f>
        <v>18</v>
      </c>
      <c r="V27" s="26">
        <f>SUM(V28:V51)</f>
        <v>28</v>
      </c>
      <c r="W27" s="27">
        <f>SUM(W28:W51)</f>
        <v>24</v>
      </c>
      <c r="X27" s="53"/>
      <c r="Y27" s="173">
        <f>SUM(Y28:Y51)</f>
        <v>9</v>
      </c>
      <c r="Z27" s="26">
        <f>SUM(Z28:Z51)</f>
        <v>0</v>
      </c>
      <c r="AA27" s="27">
        <f>SUM(AA28:AA51)</f>
        <v>0</v>
      </c>
      <c r="AB27" s="53"/>
      <c r="AC27" s="173">
        <f>SUM(AC28:AC51)</f>
        <v>0</v>
      </c>
      <c r="AD27" s="26">
        <f>SUM(AD28:AD51)</f>
        <v>0</v>
      </c>
      <c r="AE27" s="27">
        <f>SUM(AE28:AE51)</f>
        <v>0</v>
      </c>
      <c r="AF27" s="53"/>
      <c r="AG27" s="173">
        <f>SUM(AG28:AG51)</f>
        <v>0</v>
      </c>
      <c r="AH27" s="26"/>
      <c r="AI27" s="27"/>
      <c r="AJ27" s="27"/>
      <c r="AK27" s="173"/>
      <c r="AL27" s="59"/>
      <c r="AM27" s="16"/>
      <c r="AN27" s="60"/>
      <c r="AO27" s="177"/>
    </row>
    <row r="28" spans="1:41" ht="18.75" customHeight="1">
      <c r="A28" s="29" t="s">
        <v>57</v>
      </c>
      <c r="B28" s="7" t="s">
        <v>155</v>
      </c>
      <c r="C28" s="30" t="s">
        <v>18</v>
      </c>
      <c r="D28" s="31">
        <f aca="true" t="shared" si="2" ref="D28:D51">SUM(F28,G28,J28,K28,N28,O28,R28,S28,V28,W28,Z28,AA28,AD28,AE28,AH28,AI28)</f>
        <v>16</v>
      </c>
      <c r="E28" s="61">
        <f>SUM(I28,M28,Q28,U28,Y28,AC28,AG28,AK28)</f>
        <v>4</v>
      </c>
      <c r="F28" s="31">
        <v>16</v>
      </c>
      <c r="G28" s="32">
        <v>0</v>
      </c>
      <c r="H28" s="231" t="s">
        <v>12</v>
      </c>
      <c r="I28" s="62">
        <v>4</v>
      </c>
      <c r="J28" s="31"/>
      <c r="K28" s="32"/>
      <c r="L28" s="231"/>
      <c r="M28" s="62"/>
      <c r="N28" s="31"/>
      <c r="O28" s="32"/>
      <c r="P28" s="231"/>
      <c r="Q28" s="62"/>
      <c r="R28" s="31"/>
      <c r="S28" s="32"/>
      <c r="T28" s="231"/>
      <c r="U28" s="62"/>
      <c r="V28" s="63"/>
      <c r="W28" s="61"/>
      <c r="X28" s="243"/>
      <c r="Y28" s="62"/>
      <c r="Z28" s="31"/>
      <c r="AA28" s="32"/>
      <c r="AB28" s="231"/>
      <c r="AC28" s="62"/>
      <c r="AD28" s="31"/>
      <c r="AE28" s="32"/>
      <c r="AF28" s="231"/>
      <c r="AG28" s="62"/>
      <c r="AH28" s="31"/>
      <c r="AI28" s="32"/>
      <c r="AJ28" s="32"/>
      <c r="AK28" s="62"/>
      <c r="AL28" s="198"/>
      <c r="AM28" s="15"/>
      <c r="AN28" s="64"/>
      <c r="AO28" s="178"/>
    </row>
    <row r="29" spans="1:41" ht="18.75" customHeight="1">
      <c r="A29" s="29" t="s">
        <v>58</v>
      </c>
      <c r="B29" s="1" t="s">
        <v>156</v>
      </c>
      <c r="C29" s="35" t="s">
        <v>251</v>
      </c>
      <c r="D29" s="36">
        <f t="shared" si="2"/>
        <v>16</v>
      </c>
      <c r="E29" s="41">
        <f>SUM(I29,M29,Q29,U29,Y29,AC29,AG29,AK29)</f>
        <v>2</v>
      </c>
      <c r="F29" s="36"/>
      <c r="G29" s="37"/>
      <c r="H29" s="232"/>
      <c r="I29" s="65"/>
      <c r="J29" s="36">
        <v>16</v>
      </c>
      <c r="K29" s="37">
        <v>0</v>
      </c>
      <c r="L29" s="232" t="s">
        <v>254</v>
      </c>
      <c r="M29" s="65">
        <v>2</v>
      </c>
      <c r="N29" s="36"/>
      <c r="O29" s="37"/>
      <c r="P29" s="232"/>
      <c r="Q29" s="65"/>
      <c r="R29" s="36"/>
      <c r="S29" s="37"/>
      <c r="T29" s="232"/>
      <c r="U29" s="65"/>
      <c r="V29" s="36"/>
      <c r="W29" s="41"/>
      <c r="X29" s="244"/>
      <c r="Y29" s="65"/>
      <c r="Z29" s="36"/>
      <c r="AA29" s="37"/>
      <c r="AB29" s="232"/>
      <c r="AC29" s="65"/>
      <c r="AD29" s="36"/>
      <c r="AE29" s="37"/>
      <c r="AF29" s="232"/>
      <c r="AG29" s="65"/>
      <c r="AH29" s="36"/>
      <c r="AI29" s="37"/>
      <c r="AJ29" s="37"/>
      <c r="AK29" s="65"/>
      <c r="AL29" s="179" t="s">
        <v>57</v>
      </c>
      <c r="AM29" s="6" t="s">
        <v>155</v>
      </c>
      <c r="AN29" s="66"/>
      <c r="AO29" s="175"/>
    </row>
    <row r="30" spans="1:41" ht="18.75" customHeight="1">
      <c r="A30" s="29" t="s">
        <v>59</v>
      </c>
      <c r="B30" s="1" t="s">
        <v>157</v>
      </c>
      <c r="C30" s="35" t="s">
        <v>19</v>
      </c>
      <c r="D30" s="36">
        <f t="shared" si="2"/>
        <v>16</v>
      </c>
      <c r="E30" s="41">
        <f>SUM(I30,M30,Q30,U30,Y30,AC30,AG30,AK30)</f>
        <v>4</v>
      </c>
      <c r="F30" s="36"/>
      <c r="G30" s="37"/>
      <c r="H30" s="232"/>
      <c r="I30" s="65"/>
      <c r="J30" s="36">
        <v>16</v>
      </c>
      <c r="K30" s="37">
        <v>0</v>
      </c>
      <c r="L30" s="232" t="s">
        <v>12</v>
      </c>
      <c r="M30" s="65">
        <v>4</v>
      </c>
      <c r="N30" s="36"/>
      <c r="O30" s="37"/>
      <c r="P30" s="232"/>
      <c r="Q30" s="65"/>
      <c r="R30" s="36"/>
      <c r="S30" s="37"/>
      <c r="T30" s="232"/>
      <c r="U30" s="65"/>
      <c r="V30" s="36"/>
      <c r="W30" s="41"/>
      <c r="X30" s="244"/>
      <c r="Y30" s="65"/>
      <c r="Z30" s="36"/>
      <c r="AA30" s="37"/>
      <c r="AB30" s="232"/>
      <c r="AC30" s="65"/>
      <c r="AD30" s="36"/>
      <c r="AE30" s="37"/>
      <c r="AF30" s="232"/>
      <c r="AG30" s="65"/>
      <c r="AH30" s="36"/>
      <c r="AI30" s="37"/>
      <c r="AJ30" s="37"/>
      <c r="AK30" s="65"/>
      <c r="AL30" s="179" t="s">
        <v>58</v>
      </c>
      <c r="AM30" s="6" t="s">
        <v>158</v>
      </c>
      <c r="AN30" s="38" t="s">
        <v>3</v>
      </c>
      <c r="AO30" s="175" t="s">
        <v>252</v>
      </c>
    </row>
    <row r="31" spans="1:41" ht="18.75" customHeight="1">
      <c r="A31" s="29" t="s">
        <v>60</v>
      </c>
      <c r="B31" s="1" t="s">
        <v>159</v>
      </c>
      <c r="C31" s="35" t="s">
        <v>28</v>
      </c>
      <c r="D31" s="36">
        <f t="shared" si="2"/>
        <v>16</v>
      </c>
      <c r="E31" s="41">
        <f>SUM(I31,M31,Q31,U31,Y31,AC31,AG31,AK31)</f>
        <v>4</v>
      </c>
      <c r="F31" s="36"/>
      <c r="G31" s="37"/>
      <c r="H31" s="232"/>
      <c r="I31" s="65"/>
      <c r="J31" s="36"/>
      <c r="K31" s="37"/>
      <c r="L31" s="232"/>
      <c r="M31" s="65"/>
      <c r="N31" s="36">
        <v>16</v>
      </c>
      <c r="O31" s="37">
        <v>0</v>
      </c>
      <c r="P31" s="232" t="s">
        <v>12</v>
      </c>
      <c r="Q31" s="65">
        <v>4</v>
      </c>
      <c r="R31" s="36"/>
      <c r="S31" s="37"/>
      <c r="T31" s="232"/>
      <c r="U31" s="65"/>
      <c r="V31" s="36"/>
      <c r="W31" s="41"/>
      <c r="X31" s="244"/>
      <c r="Y31" s="65"/>
      <c r="Z31" s="36"/>
      <c r="AA31" s="37"/>
      <c r="AB31" s="232"/>
      <c r="AC31" s="65"/>
      <c r="AD31" s="36"/>
      <c r="AE31" s="37"/>
      <c r="AF31" s="232"/>
      <c r="AG31" s="65"/>
      <c r="AH31" s="36"/>
      <c r="AI31" s="37"/>
      <c r="AJ31" s="37"/>
      <c r="AK31" s="65"/>
      <c r="AL31" s="179" t="s">
        <v>59</v>
      </c>
      <c r="AM31" s="6" t="s">
        <v>160</v>
      </c>
      <c r="AN31" s="38" t="s">
        <v>4</v>
      </c>
      <c r="AO31" s="175" t="s">
        <v>253</v>
      </c>
    </row>
    <row r="32" spans="1:41" ht="18.75" customHeight="1">
      <c r="A32" s="29" t="s">
        <v>61</v>
      </c>
      <c r="B32" s="1" t="s">
        <v>161</v>
      </c>
      <c r="C32" s="35" t="s">
        <v>106</v>
      </c>
      <c r="D32" s="36">
        <f t="shared" si="2"/>
        <v>16</v>
      </c>
      <c r="E32" s="41">
        <v>5</v>
      </c>
      <c r="F32" s="36"/>
      <c r="G32" s="37"/>
      <c r="H32" s="232"/>
      <c r="I32" s="65"/>
      <c r="J32" s="36">
        <v>16</v>
      </c>
      <c r="K32" s="37">
        <v>0</v>
      </c>
      <c r="L32" s="232" t="s">
        <v>12</v>
      </c>
      <c r="M32" s="65">
        <v>5</v>
      </c>
      <c r="N32" s="36"/>
      <c r="O32" s="37"/>
      <c r="P32" s="232"/>
      <c r="Q32" s="65"/>
      <c r="R32" s="36"/>
      <c r="S32" s="37"/>
      <c r="T32" s="232"/>
      <c r="U32" s="65"/>
      <c r="V32" s="36"/>
      <c r="W32" s="41"/>
      <c r="X32" s="244"/>
      <c r="Y32" s="65"/>
      <c r="Z32" s="36"/>
      <c r="AA32" s="37"/>
      <c r="AB32" s="232"/>
      <c r="AC32" s="65"/>
      <c r="AD32" s="36"/>
      <c r="AE32" s="37"/>
      <c r="AF32" s="232"/>
      <c r="AG32" s="65"/>
      <c r="AH32" s="36"/>
      <c r="AI32" s="37"/>
      <c r="AJ32" s="37"/>
      <c r="AK32" s="65"/>
      <c r="AL32" s="179" t="s">
        <v>7</v>
      </c>
      <c r="AM32" s="6" t="s">
        <v>141</v>
      </c>
      <c r="AN32" s="38"/>
      <c r="AO32" s="175"/>
    </row>
    <row r="33" spans="1:41" ht="18.75" customHeight="1">
      <c r="A33" s="29" t="s">
        <v>62</v>
      </c>
      <c r="B33" s="1" t="s">
        <v>162</v>
      </c>
      <c r="C33" s="35" t="s">
        <v>118</v>
      </c>
      <c r="D33" s="36">
        <f t="shared" si="2"/>
        <v>12</v>
      </c>
      <c r="E33" s="41">
        <f>SUM(I33,M33,Q33,U33,Y33,AC33,AG33,AK33)</f>
        <v>3</v>
      </c>
      <c r="F33" s="36"/>
      <c r="G33" s="37"/>
      <c r="H33" s="232"/>
      <c r="I33" s="65"/>
      <c r="J33" s="36">
        <v>0</v>
      </c>
      <c r="K33" s="37">
        <v>12</v>
      </c>
      <c r="L33" s="232" t="s">
        <v>254</v>
      </c>
      <c r="M33" s="65">
        <v>3</v>
      </c>
      <c r="N33" s="36"/>
      <c r="O33" s="37"/>
      <c r="P33" s="232"/>
      <c r="Q33" s="65"/>
      <c r="R33" s="36"/>
      <c r="S33" s="37"/>
      <c r="T33" s="232"/>
      <c r="U33" s="65"/>
      <c r="V33" s="36"/>
      <c r="W33" s="41"/>
      <c r="X33" s="244"/>
      <c r="Y33" s="65"/>
      <c r="Z33" s="36"/>
      <c r="AA33" s="37"/>
      <c r="AB33" s="232"/>
      <c r="AC33" s="65"/>
      <c r="AD33" s="36"/>
      <c r="AE33" s="37"/>
      <c r="AF33" s="232"/>
      <c r="AG33" s="65"/>
      <c r="AH33" s="36"/>
      <c r="AI33" s="37"/>
      <c r="AJ33" s="37"/>
      <c r="AK33" s="65"/>
      <c r="AL33" s="179" t="s">
        <v>61</v>
      </c>
      <c r="AM33" s="6" t="s">
        <v>163</v>
      </c>
      <c r="AN33" s="38"/>
      <c r="AO33" s="175"/>
    </row>
    <row r="34" spans="1:41" ht="18.75" customHeight="1">
      <c r="A34" s="29" t="s">
        <v>63</v>
      </c>
      <c r="B34" s="1" t="s">
        <v>164</v>
      </c>
      <c r="C34" s="35" t="s">
        <v>101</v>
      </c>
      <c r="D34" s="36">
        <f t="shared" si="2"/>
        <v>12</v>
      </c>
      <c r="E34" s="41">
        <f>SUM(I34,M34,Q34,U34,Y34,AC34,AG34,AK34)</f>
        <v>2</v>
      </c>
      <c r="F34" s="36"/>
      <c r="G34" s="37"/>
      <c r="H34" s="232"/>
      <c r="I34" s="65"/>
      <c r="J34" s="36"/>
      <c r="K34" s="37"/>
      <c r="L34" s="232"/>
      <c r="M34" s="65"/>
      <c r="N34" s="36"/>
      <c r="O34" s="37"/>
      <c r="P34" s="232"/>
      <c r="Q34" s="65"/>
      <c r="R34" s="36">
        <v>0</v>
      </c>
      <c r="S34" s="37">
        <v>12</v>
      </c>
      <c r="T34" s="232" t="s">
        <v>254</v>
      </c>
      <c r="U34" s="65">
        <v>2</v>
      </c>
      <c r="V34" s="36"/>
      <c r="W34" s="41"/>
      <c r="X34" s="244"/>
      <c r="Y34" s="65"/>
      <c r="Z34" s="36"/>
      <c r="AA34" s="37"/>
      <c r="AB34" s="232"/>
      <c r="AC34" s="65"/>
      <c r="AD34" s="36"/>
      <c r="AE34" s="37"/>
      <c r="AF34" s="232"/>
      <c r="AG34" s="65"/>
      <c r="AH34" s="36"/>
      <c r="AI34" s="37"/>
      <c r="AJ34" s="37"/>
      <c r="AK34" s="65"/>
      <c r="AL34" s="179"/>
      <c r="AM34" s="6"/>
      <c r="AN34" s="38"/>
      <c r="AO34" s="175"/>
    </row>
    <row r="35" spans="1:41" ht="18.75" customHeight="1">
      <c r="A35" s="29" t="s">
        <v>64</v>
      </c>
      <c r="B35" s="1" t="s">
        <v>165</v>
      </c>
      <c r="C35" s="35" t="s">
        <v>20</v>
      </c>
      <c r="D35" s="36">
        <f t="shared" si="2"/>
        <v>16</v>
      </c>
      <c r="E35" s="41">
        <f>SUM(I35,M35,Q35,U35,Y35,AC35,AG35,AK35)</f>
        <v>2</v>
      </c>
      <c r="F35" s="36"/>
      <c r="G35" s="37"/>
      <c r="H35" s="232"/>
      <c r="I35" s="65"/>
      <c r="J35" s="36">
        <v>16</v>
      </c>
      <c r="K35" s="37">
        <v>0</v>
      </c>
      <c r="L35" s="232" t="s">
        <v>12</v>
      </c>
      <c r="M35" s="65">
        <v>2</v>
      </c>
      <c r="N35" s="36"/>
      <c r="O35" s="37"/>
      <c r="P35" s="232"/>
      <c r="Q35" s="65"/>
      <c r="R35" s="36"/>
      <c r="S35" s="37"/>
      <c r="T35" s="232"/>
      <c r="U35" s="65"/>
      <c r="V35" s="36"/>
      <c r="W35" s="41"/>
      <c r="X35" s="244"/>
      <c r="Y35" s="65"/>
      <c r="Z35" s="36"/>
      <c r="AA35" s="37"/>
      <c r="AB35" s="232"/>
      <c r="AC35" s="65"/>
      <c r="AD35" s="36"/>
      <c r="AE35" s="37"/>
      <c r="AF35" s="232"/>
      <c r="AG35" s="65"/>
      <c r="AH35" s="36"/>
      <c r="AI35" s="37"/>
      <c r="AJ35" s="37"/>
      <c r="AK35" s="65"/>
      <c r="AL35" s="179" t="s">
        <v>57</v>
      </c>
      <c r="AM35" s="6" t="s">
        <v>247</v>
      </c>
      <c r="AN35" s="38"/>
      <c r="AO35" s="175"/>
    </row>
    <row r="36" spans="1:41" ht="18.75" customHeight="1">
      <c r="A36" s="29" t="s">
        <v>65</v>
      </c>
      <c r="B36" s="1" t="s">
        <v>166</v>
      </c>
      <c r="C36" s="35" t="s">
        <v>119</v>
      </c>
      <c r="D36" s="36">
        <f t="shared" si="2"/>
        <v>12</v>
      </c>
      <c r="E36" s="41">
        <f>SUM(I36,M36,Q36,U36,Y36,AC36,AG36,AK36)</f>
        <v>2</v>
      </c>
      <c r="F36" s="36"/>
      <c r="G36" s="37"/>
      <c r="H36" s="232"/>
      <c r="I36" s="65"/>
      <c r="J36" s="36"/>
      <c r="K36" s="37"/>
      <c r="L36" s="232"/>
      <c r="M36" s="65"/>
      <c r="N36" s="36">
        <v>0</v>
      </c>
      <c r="O36" s="37">
        <v>12</v>
      </c>
      <c r="P36" s="232" t="s">
        <v>254</v>
      </c>
      <c r="Q36" s="65">
        <v>2</v>
      </c>
      <c r="R36" s="36"/>
      <c r="S36" s="37"/>
      <c r="T36" s="232"/>
      <c r="U36" s="65"/>
      <c r="V36" s="36"/>
      <c r="W36" s="41"/>
      <c r="X36" s="244"/>
      <c r="Y36" s="65"/>
      <c r="Z36" s="36"/>
      <c r="AA36" s="37"/>
      <c r="AB36" s="232"/>
      <c r="AC36" s="65"/>
      <c r="AD36" s="36"/>
      <c r="AE36" s="37"/>
      <c r="AF36" s="232"/>
      <c r="AG36" s="65"/>
      <c r="AH36" s="36"/>
      <c r="AI36" s="37"/>
      <c r="AJ36" s="37"/>
      <c r="AK36" s="65"/>
      <c r="AL36" s="179" t="s">
        <v>64</v>
      </c>
      <c r="AM36" s="6" t="s">
        <v>165</v>
      </c>
      <c r="AN36" s="38"/>
      <c r="AO36" s="175"/>
    </row>
    <row r="37" spans="1:41" ht="18.75" customHeight="1">
      <c r="A37" s="29" t="s">
        <v>66</v>
      </c>
      <c r="B37" s="1" t="s">
        <v>167</v>
      </c>
      <c r="C37" s="35" t="s">
        <v>29</v>
      </c>
      <c r="D37" s="36">
        <f t="shared" si="2"/>
        <v>16</v>
      </c>
      <c r="E37" s="41">
        <f>SUM(I37,M37,Q37,U37,Y37,AC37,AG37,AK37)</f>
        <v>2</v>
      </c>
      <c r="F37" s="36"/>
      <c r="G37" s="37"/>
      <c r="H37" s="232"/>
      <c r="I37" s="65"/>
      <c r="J37" s="36"/>
      <c r="K37" s="37"/>
      <c r="L37" s="232"/>
      <c r="M37" s="65"/>
      <c r="N37" s="36">
        <v>16</v>
      </c>
      <c r="O37" s="37">
        <v>0</v>
      </c>
      <c r="P37" s="232" t="s">
        <v>254</v>
      </c>
      <c r="Q37" s="65">
        <v>2</v>
      </c>
      <c r="R37" s="36"/>
      <c r="S37" s="37"/>
      <c r="T37" s="232"/>
      <c r="U37" s="65"/>
      <c r="V37" s="36"/>
      <c r="W37" s="41"/>
      <c r="X37" s="244"/>
      <c r="Y37" s="65"/>
      <c r="Z37" s="36"/>
      <c r="AA37" s="37"/>
      <c r="AB37" s="232"/>
      <c r="AC37" s="65"/>
      <c r="AD37" s="36"/>
      <c r="AE37" s="37"/>
      <c r="AF37" s="232"/>
      <c r="AG37" s="65"/>
      <c r="AH37" s="36"/>
      <c r="AI37" s="37"/>
      <c r="AJ37" s="37"/>
      <c r="AK37" s="65"/>
      <c r="AL37" s="179" t="s">
        <v>64</v>
      </c>
      <c r="AM37" s="6" t="s">
        <v>165</v>
      </c>
      <c r="AN37" s="38"/>
      <c r="AO37" s="175"/>
    </row>
    <row r="38" spans="1:41" ht="18.75" customHeight="1">
      <c r="A38" s="29" t="s">
        <v>67</v>
      </c>
      <c r="B38" s="1" t="s">
        <v>168</v>
      </c>
      <c r="C38" s="35" t="s">
        <v>120</v>
      </c>
      <c r="D38" s="36">
        <f t="shared" si="2"/>
        <v>12</v>
      </c>
      <c r="E38" s="41">
        <v>2</v>
      </c>
      <c r="F38" s="36"/>
      <c r="G38" s="37"/>
      <c r="H38" s="232"/>
      <c r="I38" s="65"/>
      <c r="J38" s="36"/>
      <c r="K38" s="37"/>
      <c r="L38" s="232"/>
      <c r="M38" s="65"/>
      <c r="N38" s="36"/>
      <c r="O38" s="37"/>
      <c r="P38" s="232"/>
      <c r="Q38" s="65"/>
      <c r="R38" s="36">
        <v>0</v>
      </c>
      <c r="S38" s="37">
        <v>12</v>
      </c>
      <c r="T38" s="232" t="s">
        <v>254</v>
      </c>
      <c r="U38" s="65">
        <v>2</v>
      </c>
      <c r="V38" s="36"/>
      <c r="W38" s="41"/>
      <c r="X38" s="244"/>
      <c r="Y38" s="65"/>
      <c r="Z38" s="36"/>
      <c r="AA38" s="37"/>
      <c r="AB38" s="232"/>
      <c r="AC38" s="65"/>
      <c r="AD38" s="36"/>
      <c r="AE38" s="37"/>
      <c r="AF38" s="232"/>
      <c r="AG38" s="65"/>
      <c r="AH38" s="36"/>
      <c r="AI38" s="37"/>
      <c r="AJ38" s="37"/>
      <c r="AK38" s="65"/>
      <c r="AL38" s="179" t="s">
        <v>65</v>
      </c>
      <c r="AM38" s="6" t="s">
        <v>166</v>
      </c>
      <c r="AN38" s="38"/>
      <c r="AO38" s="175"/>
    </row>
    <row r="39" spans="1:41" ht="18.75" customHeight="1">
      <c r="A39" s="29" t="s">
        <v>68</v>
      </c>
      <c r="B39" s="1" t="s">
        <v>169</v>
      </c>
      <c r="C39" s="35" t="s">
        <v>107</v>
      </c>
      <c r="D39" s="36">
        <f t="shared" si="2"/>
        <v>16</v>
      </c>
      <c r="E39" s="39">
        <v>6</v>
      </c>
      <c r="F39" s="36"/>
      <c r="G39" s="37"/>
      <c r="H39" s="232"/>
      <c r="I39" s="65"/>
      <c r="J39" s="36">
        <v>16</v>
      </c>
      <c r="K39" s="37">
        <v>0</v>
      </c>
      <c r="L39" s="232" t="s">
        <v>12</v>
      </c>
      <c r="M39" s="65">
        <v>6</v>
      </c>
      <c r="N39" s="36"/>
      <c r="O39" s="37"/>
      <c r="P39" s="232"/>
      <c r="Q39" s="65"/>
      <c r="R39" s="36"/>
      <c r="S39" s="37"/>
      <c r="T39" s="232"/>
      <c r="U39" s="65"/>
      <c r="V39" s="36"/>
      <c r="W39" s="41"/>
      <c r="X39" s="244"/>
      <c r="Y39" s="65"/>
      <c r="Z39" s="36"/>
      <c r="AA39" s="37"/>
      <c r="AB39" s="232"/>
      <c r="AC39" s="65"/>
      <c r="AD39" s="36"/>
      <c r="AE39" s="37"/>
      <c r="AF39" s="232"/>
      <c r="AG39" s="65"/>
      <c r="AH39" s="36"/>
      <c r="AI39" s="37"/>
      <c r="AJ39" s="37"/>
      <c r="AK39" s="65"/>
      <c r="AL39" s="179"/>
      <c r="AM39" s="6"/>
      <c r="AN39" s="38"/>
      <c r="AO39" s="175"/>
    </row>
    <row r="40" spans="1:41" ht="18.75" customHeight="1">
      <c r="A40" s="29" t="s">
        <v>69</v>
      </c>
      <c r="B40" s="1" t="s">
        <v>170</v>
      </c>
      <c r="C40" s="35" t="s">
        <v>121</v>
      </c>
      <c r="D40" s="36">
        <f t="shared" si="2"/>
        <v>12</v>
      </c>
      <c r="E40" s="41">
        <f aca="true" t="shared" si="3" ref="E40:E51">SUM(I40,M40,Q40,U40,Y40,AC40,AG40,AK40)</f>
        <v>2</v>
      </c>
      <c r="F40" s="36"/>
      <c r="G40" s="37"/>
      <c r="H40" s="232"/>
      <c r="I40" s="65"/>
      <c r="J40" s="36"/>
      <c r="K40" s="37"/>
      <c r="L40" s="232"/>
      <c r="M40" s="65"/>
      <c r="N40" s="36">
        <v>0</v>
      </c>
      <c r="O40" s="37">
        <v>12</v>
      </c>
      <c r="P40" s="232" t="s">
        <v>254</v>
      </c>
      <c r="Q40" s="65">
        <v>2</v>
      </c>
      <c r="R40" s="36"/>
      <c r="S40" s="37"/>
      <c r="T40" s="232"/>
      <c r="U40" s="65"/>
      <c r="V40" s="36"/>
      <c r="W40" s="41"/>
      <c r="X40" s="244"/>
      <c r="Y40" s="65"/>
      <c r="Z40" s="36"/>
      <c r="AA40" s="37"/>
      <c r="AB40" s="232"/>
      <c r="AC40" s="65"/>
      <c r="AD40" s="36"/>
      <c r="AE40" s="37"/>
      <c r="AF40" s="232"/>
      <c r="AG40" s="65"/>
      <c r="AH40" s="36"/>
      <c r="AI40" s="37"/>
      <c r="AJ40" s="37"/>
      <c r="AK40" s="65"/>
      <c r="AL40" s="179" t="s">
        <v>68</v>
      </c>
      <c r="AM40" s="6" t="s">
        <v>248</v>
      </c>
      <c r="AN40" s="38"/>
      <c r="AO40" s="175"/>
    </row>
    <row r="41" spans="1:41" ht="18.75" customHeight="1">
      <c r="A41" s="29" t="s">
        <v>70</v>
      </c>
      <c r="B41" s="1" t="s">
        <v>171</v>
      </c>
      <c r="C41" s="35" t="s">
        <v>108</v>
      </c>
      <c r="D41" s="36">
        <f t="shared" si="2"/>
        <v>16</v>
      </c>
      <c r="E41" s="41">
        <f t="shared" si="3"/>
        <v>4</v>
      </c>
      <c r="F41" s="36"/>
      <c r="G41" s="37"/>
      <c r="H41" s="232"/>
      <c r="I41" s="65"/>
      <c r="J41" s="36"/>
      <c r="K41" s="37"/>
      <c r="L41" s="232"/>
      <c r="M41" s="65"/>
      <c r="N41" s="36">
        <v>16</v>
      </c>
      <c r="O41" s="37">
        <v>0</v>
      </c>
      <c r="P41" s="232" t="s">
        <v>12</v>
      </c>
      <c r="Q41" s="65">
        <v>4</v>
      </c>
      <c r="R41" s="36"/>
      <c r="S41" s="37"/>
      <c r="T41" s="232"/>
      <c r="U41" s="65"/>
      <c r="V41" s="36"/>
      <c r="W41" s="41"/>
      <c r="X41" s="244"/>
      <c r="Y41" s="65"/>
      <c r="Z41" s="36"/>
      <c r="AA41" s="37"/>
      <c r="AB41" s="232"/>
      <c r="AC41" s="65"/>
      <c r="AD41" s="36"/>
      <c r="AE41" s="37"/>
      <c r="AF41" s="232"/>
      <c r="AG41" s="65"/>
      <c r="AH41" s="36"/>
      <c r="AI41" s="37"/>
      <c r="AJ41" s="37"/>
      <c r="AK41" s="65"/>
      <c r="AL41" s="179" t="s">
        <v>64</v>
      </c>
      <c r="AM41" s="6" t="s">
        <v>249</v>
      </c>
      <c r="AN41" s="38"/>
      <c r="AO41" s="175"/>
    </row>
    <row r="42" spans="1:41" ht="18.75" customHeight="1">
      <c r="A42" s="29" t="s">
        <v>71</v>
      </c>
      <c r="B42" s="1" t="s">
        <v>172</v>
      </c>
      <c r="C42" s="35" t="s">
        <v>122</v>
      </c>
      <c r="D42" s="36">
        <f t="shared" si="2"/>
        <v>12</v>
      </c>
      <c r="E42" s="41">
        <f t="shared" si="3"/>
        <v>4</v>
      </c>
      <c r="F42" s="36"/>
      <c r="G42" s="37"/>
      <c r="H42" s="232"/>
      <c r="I42" s="65"/>
      <c r="J42" s="36"/>
      <c r="K42" s="37"/>
      <c r="L42" s="232"/>
      <c r="M42" s="65"/>
      <c r="N42" s="36"/>
      <c r="O42" s="37"/>
      <c r="P42" s="232"/>
      <c r="Q42" s="65"/>
      <c r="R42" s="36">
        <v>0</v>
      </c>
      <c r="S42" s="67">
        <v>12</v>
      </c>
      <c r="T42" s="232" t="s">
        <v>254</v>
      </c>
      <c r="U42" s="65">
        <v>4</v>
      </c>
      <c r="V42" s="36"/>
      <c r="W42" s="67"/>
      <c r="X42" s="232"/>
      <c r="Y42" s="65"/>
      <c r="Z42" s="36"/>
      <c r="AA42" s="37"/>
      <c r="AB42" s="232"/>
      <c r="AC42" s="65"/>
      <c r="AD42" s="36"/>
      <c r="AE42" s="37"/>
      <c r="AF42" s="232"/>
      <c r="AG42" s="65"/>
      <c r="AH42" s="36"/>
      <c r="AI42" s="37" t="s">
        <v>44</v>
      </c>
      <c r="AJ42" s="37"/>
      <c r="AK42" s="65"/>
      <c r="AL42" s="179" t="s">
        <v>70</v>
      </c>
      <c r="AM42" s="6" t="s">
        <v>250</v>
      </c>
      <c r="AN42" s="38"/>
      <c r="AO42" s="175"/>
    </row>
    <row r="43" spans="1:41" ht="18.75" customHeight="1">
      <c r="A43" s="29" t="s">
        <v>72</v>
      </c>
      <c r="B43" s="1" t="s">
        <v>173</v>
      </c>
      <c r="C43" s="35" t="s">
        <v>39</v>
      </c>
      <c r="D43" s="36">
        <f t="shared" si="2"/>
        <v>16</v>
      </c>
      <c r="E43" s="41">
        <f t="shared" si="3"/>
        <v>3</v>
      </c>
      <c r="F43" s="36"/>
      <c r="G43" s="37"/>
      <c r="H43" s="232"/>
      <c r="I43" s="65"/>
      <c r="J43" s="36"/>
      <c r="K43" s="37"/>
      <c r="L43" s="232"/>
      <c r="M43" s="65"/>
      <c r="N43" s="36"/>
      <c r="O43" s="37"/>
      <c r="P43" s="232"/>
      <c r="Q43" s="65"/>
      <c r="R43" s="36">
        <v>16</v>
      </c>
      <c r="S43" s="37">
        <v>0</v>
      </c>
      <c r="T43" s="232" t="s">
        <v>12</v>
      </c>
      <c r="U43" s="65">
        <v>3</v>
      </c>
      <c r="V43" s="36"/>
      <c r="W43" s="41"/>
      <c r="X43" s="244"/>
      <c r="Y43" s="65"/>
      <c r="Z43" s="36"/>
      <c r="AA43" s="37"/>
      <c r="AB43" s="232"/>
      <c r="AC43" s="65"/>
      <c r="AD43" s="36"/>
      <c r="AE43" s="37"/>
      <c r="AF43" s="232"/>
      <c r="AG43" s="65"/>
      <c r="AH43" s="36"/>
      <c r="AI43" s="37"/>
      <c r="AJ43" s="37"/>
      <c r="AK43" s="65"/>
      <c r="AL43" s="179" t="s">
        <v>64</v>
      </c>
      <c r="AM43" s="6" t="s">
        <v>165</v>
      </c>
      <c r="AN43" s="38"/>
      <c r="AO43" s="175"/>
    </row>
    <row r="44" spans="1:41" ht="18.75" customHeight="1">
      <c r="A44" s="29" t="s">
        <v>73</v>
      </c>
      <c r="B44" s="1" t="s">
        <v>174</v>
      </c>
      <c r="C44" s="35" t="s">
        <v>268</v>
      </c>
      <c r="D44" s="36">
        <f t="shared" si="2"/>
        <v>12</v>
      </c>
      <c r="E44" s="41">
        <f t="shared" si="3"/>
        <v>2</v>
      </c>
      <c r="F44" s="36"/>
      <c r="G44" s="37"/>
      <c r="H44" s="232"/>
      <c r="I44" s="65"/>
      <c r="J44" s="36"/>
      <c r="K44" s="37"/>
      <c r="L44" s="232"/>
      <c r="M44" s="65"/>
      <c r="N44" s="36"/>
      <c r="O44" s="37"/>
      <c r="P44" s="232"/>
      <c r="Q44" s="65"/>
      <c r="R44" s="36"/>
      <c r="S44" s="37"/>
      <c r="T44" s="232"/>
      <c r="U44" s="65"/>
      <c r="V44" s="36">
        <v>0</v>
      </c>
      <c r="W44" s="37">
        <v>12</v>
      </c>
      <c r="X44" s="232" t="s">
        <v>254</v>
      </c>
      <c r="Y44" s="65">
        <v>2</v>
      </c>
      <c r="Z44" s="36"/>
      <c r="AA44" s="37"/>
      <c r="AB44" s="232"/>
      <c r="AC44" s="65"/>
      <c r="AD44" s="36"/>
      <c r="AE44" s="37"/>
      <c r="AF44" s="232"/>
      <c r="AG44" s="65"/>
      <c r="AH44" s="36"/>
      <c r="AI44" s="37"/>
      <c r="AJ44" s="37"/>
      <c r="AK44" s="65"/>
      <c r="AL44" s="179" t="s">
        <v>72</v>
      </c>
      <c r="AM44" s="6" t="s">
        <v>175</v>
      </c>
      <c r="AN44" s="38"/>
      <c r="AO44" s="175"/>
    </row>
    <row r="45" spans="1:41" ht="18.75" customHeight="1">
      <c r="A45" s="29" t="s">
        <v>74</v>
      </c>
      <c r="B45" s="1" t="s">
        <v>176</v>
      </c>
      <c r="C45" s="35" t="s">
        <v>113</v>
      </c>
      <c r="D45" s="36">
        <f t="shared" si="2"/>
        <v>16</v>
      </c>
      <c r="E45" s="41">
        <f t="shared" si="3"/>
        <v>3</v>
      </c>
      <c r="F45" s="36"/>
      <c r="G45" s="37"/>
      <c r="H45" s="232"/>
      <c r="I45" s="65"/>
      <c r="J45" s="36"/>
      <c r="K45" s="37"/>
      <c r="L45" s="232"/>
      <c r="M45" s="65"/>
      <c r="N45" s="36">
        <v>16</v>
      </c>
      <c r="O45" s="37">
        <v>0</v>
      </c>
      <c r="P45" s="232" t="s">
        <v>12</v>
      </c>
      <c r="Q45" s="65">
        <v>3</v>
      </c>
      <c r="R45" s="36"/>
      <c r="S45" s="37"/>
      <c r="T45" s="232"/>
      <c r="U45" s="65"/>
      <c r="V45" s="36"/>
      <c r="W45" s="41"/>
      <c r="X45" s="244"/>
      <c r="Y45" s="65"/>
      <c r="Z45" s="36"/>
      <c r="AA45" s="37"/>
      <c r="AB45" s="232"/>
      <c r="AC45" s="65"/>
      <c r="AD45" s="36"/>
      <c r="AE45" s="37"/>
      <c r="AF45" s="232"/>
      <c r="AG45" s="65"/>
      <c r="AH45" s="36"/>
      <c r="AI45" s="37"/>
      <c r="AJ45" s="37"/>
      <c r="AK45" s="65"/>
      <c r="AL45" s="179" t="s">
        <v>64</v>
      </c>
      <c r="AM45" s="6" t="s">
        <v>165</v>
      </c>
      <c r="AN45" s="38"/>
      <c r="AO45" s="175"/>
    </row>
    <row r="46" spans="1:41" ht="18.75" customHeight="1">
      <c r="A46" s="29" t="s">
        <v>75</v>
      </c>
      <c r="B46" s="1" t="s">
        <v>177</v>
      </c>
      <c r="C46" s="35" t="s">
        <v>269</v>
      </c>
      <c r="D46" s="36">
        <f t="shared" si="2"/>
        <v>12</v>
      </c>
      <c r="E46" s="41">
        <f t="shared" si="3"/>
        <v>2</v>
      </c>
      <c r="F46" s="36"/>
      <c r="G46" s="37"/>
      <c r="H46" s="232"/>
      <c r="I46" s="65"/>
      <c r="J46" s="36"/>
      <c r="K46" s="37"/>
      <c r="L46" s="232"/>
      <c r="M46" s="65"/>
      <c r="N46" s="36"/>
      <c r="O46" s="37"/>
      <c r="P46" s="232"/>
      <c r="Q46" s="65"/>
      <c r="R46" s="36">
        <v>0</v>
      </c>
      <c r="S46" s="37">
        <v>12</v>
      </c>
      <c r="T46" s="232" t="s">
        <v>254</v>
      </c>
      <c r="U46" s="65">
        <v>2</v>
      </c>
      <c r="V46" s="36"/>
      <c r="W46" s="41"/>
      <c r="X46" s="244"/>
      <c r="Y46" s="65"/>
      <c r="Z46" s="36"/>
      <c r="AA46" s="37"/>
      <c r="AB46" s="232"/>
      <c r="AC46" s="65"/>
      <c r="AD46" s="36"/>
      <c r="AE46" s="37"/>
      <c r="AF46" s="232"/>
      <c r="AG46" s="65"/>
      <c r="AH46" s="36"/>
      <c r="AI46" s="37"/>
      <c r="AJ46" s="37"/>
      <c r="AK46" s="65"/>
      <c r="AL46" s="179" t="s">
        <v>74</v>
      </c>
      <c r="AM46" s="6" t="s">
        <v>178</v>
      </c>
      <c r="AN46" s="38"/>
      <c r="AO46" s="175"/>
    </row>
    <row r="47" spans="1:41" ht="18.75" customHeight="1">
      <c r="A47" s="29" t="s">
        <v>76</v>
      </c>
      <c r="B47" s="1" t="s">
        <v>179</v>
      </c>
      <c r="C47" s="35" t="s">
        <v>32</v>
      </c>
      <c r="D47" s="36">
        <f t="shared" si="2"/>
        <v>16</v>
      </c>
      <c r="E47" s="41">
        <f t="shared" si="3"/>
        <v>3</v>
      </c>
      <c r="F47" s="36"/>
      <c r="G47" s="37"/>
      <c r="H47" s="232"/>
      <c r="I47" s="65"/>
      <c r="J47" s="36"/>
      <c r="K47" s="37"/>
      <c r="L47" s="232"/>
      <c r="M47" s="65"/>
      <c r="N47" s="36"/>
      <c r="O47" s="37"/>
      <c r="P47" s="232"/>
      <c r="Q47" s="65"/>
      <c r="R47" s="36">
        <v>16</v>
      </c>
      <c r="S47" s="37">
        <v>0</v>
      </c>
      <c r="T47" s="232" t="s">
        <v>12</v>
      </c>
      <c r="U47" s="65">
        <v>3</v>
      </c>
      <c r="V47" s="36"/>
      <c r="W47" s="41"/>
      <c r="X47" s="244"/>
      <c r="Y47" s="65"/>
      <c r="Z47" s="36"/>
      <c r="AA47" s="37"/>
      <c r="AB47" s="232"/>
      <c r="AC47" s="65"/>
      <c r="AD47" s="36"/>
      <c r="AE47" s="37"/>
      <c r="AF47" s="232"/>
      <c r="AG47" s="65"/>
      <c r="AH47" s="36"/>
      <c r="AI47" s="37"/>
      <c r="AJ47" s="37"/>
      <c r="AK47" s="65"/>
      <c r="AL47" s="179" t="s">
        <v>59</v>
      </c>
      <c r="AM47" s="6" t="s">
        <v>157</v>
      </c>
      <c r="AN47" s="38"/>
      <c r="AO47" s="175"/>
    </row>
    <row r="48" spans="1:41" ht="18.75" customHeight="1">
      <c r="A48" s="29" t="s">
        <v>77</v>
      </c>
      <c r="B48" s="1" t="s">
        <v>180</v>
      </c>
      <c r="C48" s="35" t="s">
        <v>270</v>
      </c>
      <c r="D48" s="36">
        <f t="shared" si="2"/>
        <v>12</v>
      </c>
      <c r="E48" s="41">
        <f t="shared" si="3"/>
        <v>2</v>
      </c>
      <c r="F48" s="36"/>
      <c r="G48" s="37"/>
      <c r="H48" s="232"/>
      <c r="I48" s="65"/>
      <c r="J48" s="36"/>
      <c r="K48" s="37"/>
      <c r="L48" s="232"/>
      <c r="M48" s="65"/>
      <c r="N48" s="36"/>
      <c r="O48" s="37"/>
      <c r="P48" s="232"/>
      <c r="Q48" s="65"/>
      <c r="R48" s="36">
        <v>0</v>
      </c>
      <c r="S48" s="37">
        <v>12</v>
      </c>
      <c r="T48" s="232" t="s">
        <v>254</v>
      </c>
      <c r="U48" s="65">
        <v>2</v>
      </c>
      <c r="V48" s="36"/>
      <c r="W48" s="41"/>
      <c r="X48" s="244"/>
      <c r="Y48" s="65"/>
      <c r="Z48" s="36"/>
      <c r="AA48" s="37"/>
      <c r="AB48" s="232"/>
      <c r="AC48" s="65"/>
      <c r="AD48" s="36"/>
      <c r="AE48" s="37"/>
      <c r="AF48" s="232"/>
      <c r="AG48" s="65"/>
      <c r="AH48" s="36"/>
      <c r="AI48" s="37"/>
      <c r="AJ48" s="37"/>
      <c r="AK48" s="65"/>
      <c r="AL48" s="179" t="s">
        <v>76</v>
      </c>
      <c r="AM48" s="6" t="s">
        <v>181</v>
      </c>
      <c r="AN48" s="38"/>
      <c r="AO48" s="175"/>
    </row>
    <row r="49" spans="1:41" ht="18.75" customHeight="1">
      <c r="A49" s="29" t="s">
        <v>78</v>
      </c>
      <c r="B49" s="1" t="s">
        <v>182</v>
      </c>
      <c r="C49" s="35" t="s">
        <v>30</v>
      </c>
      <c r="D49" s="36">
        <f t="shared" si="2"/>
        <v>16</v>
      </c>
      <c r="E49" s="41">
        <f t="shared" si="3"/>
        <v>2</v>
      </c>
      <c r="F49" s="36"/>
      <c r="G49" s="37"/>
      <c r="H49" s="232"/>
      <c r="I49" s="65"/>
      <c r="J49" s="36"/>
      <c r="K49" s="37"/>
      <c r="L49" s="232"/>
      <c r="M49" s="65"/>
      <c r="N49" s="36"/>
      <c r="O49" s="37"/>
      <c r="P49" s="232"/>
      <c r="Q49" s="65"/>
      <c r="R49" s="36"/>
      <c r="S49" s="37"/>
      <c r="T49" s="232"/>
      <c r="U49" s="65"/>
      <c r="V49" s="36">
        <v>16</v>
      </c>
      <c r="W49" s="41">
        <v>0</v>
      </c>
      <c r="X49" s="244" t="s">
        <v>12</v>
      </c>
      <c r="Y49" s="65">
        <v>2</v>
      </c>
      <c r="Z49" s="36"/>
      <c r="AA49" s="37"/>
      <c r="AB49" s="232"/>
      <c r="AC49" s="65"/>
      <c r="AD49" s="36"/>
      <c r="AE49" s="37"/>
      <c r="AF49" s="232"/>
      <c r="AG49" s="65"/>
      <c r="AH49" s="36"/>
      <c r="AI49" s="37"/>
      <c r="AJ49" s="37"/>
      <c r="AK49" s="65"/>
      <c r="AL49" s="182" t="s">
        <v>50</v>
      </c>
      <c r="AM49" s="183" t="s">
        <v>149</v>
      </c>
      <c r="AN49" s="38"/>
      <c r="AO49" s="175"/>
    </row>
    <row r="50" spans="1:41" ht="18.75" customHeight="1">
      <c r="A50" s="29" t="s">
        <v>79</v>
      </c>
      <c r="B50" s="1" t="s">
        <v>183</v>
      </c>
      <c r="C50" s="35" t="s">
        <v>271</v>
      </c>
      <c r="D50" s="36">
        <f t="shared" si="2"/>
        <v>12</v>
      </c>
      <c r="E50" s="41">
        <f t="shared" si="3"/>
        <v>2</v>
      </c>
      <c r="F50" s="36"/>
      <c r="G50" s="37"/>
      <c r="H50" s="232"/>
      <c r="I50" s="65"/>
      <c r="J50" s="36"/>
      <c r="K50" s="37"/>
      <c r="L50" s="232"/>
      <c r="M50" s="65"/>
      <c r="N50" s="36"/>
      <c r="O50" s="37"/>
      <c r="P50" s="232"/>
      <c r="Q50" s="65"/>
      <c r="R50" s="36"/>
      <c r="S50" s="37"/>
      <c r="T50" s="232"/>
      <c r="U50" s="65"/>
      <c r="V50" s="36">
        <v>0</v>
      </c>
      <c r="W50" s="37">
        <v>12</v>
      </c>
      <c r="X50" s="232" t="s">
        <v>254</v>
      </c>
      <c r="Y50" s="65">
        <v>2</v>
      </c>
      <c r="Z50" s="36"/>
      <c r="AA50" s="37"/>
      <c r="AB50" s="232"/>
      <c r="AC50" s="65"/>
      <c r="AD50" s="36"/>
      <c r="AE50" s="37"/>
      <c r="AF50" s="232"/>
      <c r="AG50" s="65"/>
      <c r="AH50" s="36"/>
      <c r="AI50" s="37"/>
      <c r="AJ50" s="37"/>
      <c r="AK50" s="65"/>
      <c r="AL50" s="179" t="s">
        <v>78</v>
      </c>
      <c r="AM50" s="6" t="s">
        <v>184</v>
      </c>
      <c r="AN50" s="38"/>
      <c r="AO50" s="175"/>
    </row>
    <row r="51" spans="1:41" ht="18.75" customHeight="1">
      <c r="A51" s="114" t="s">
        <v>80</v>
      </c>
      <c r="B51" s="1" t="s">
        <v>185</v>
      </c>
      <c r="C51" s="35" t="s">
        <v>31</v>
      </c>
      <c r="D51" s="36">
        <f t="shared" si="2"/>
        <v>12</v>
      </c>
      <c r="E51" s="41">
        <f t="shared" si="3"/>
        <v>3</v>
      </c>
      <c r="F51" s="36"/>
      <c r="G51" s="37"/>
      <c r="H51" s="232"/>
      <c r="I51" s="65"/>
      <c r="J51" s="36"/>
      <c r="K51" s="37"/>
      <c r="L51" s="232"/>
      <c r="M51" s="65"/>
      <c r="N51" s="36"/>
      <c r="O51" s="37"/>
      <c r="P51" s="232"/>
      <c r="Q51" s="65"/>
      <c r="R51" s="36"/>
      <c r="S51" s="37"/>
      <c r="T51" s="232"/>
      <c r="U51" s="65"/>
      <c r="V51" s="68">
        <v>12</v>
      </c>
      <c r="W51" s="41">
        <v>0</v>
      </c>
      <c r="X51" s="244" t="s">
        <v>254</v>
      </c>
      <c r="Y51" s="65">
        <v>3</v>
      </c>
      <c r="Z51" s="36"/>
      <c r="AA51" s="37"/>
      <c r="AB51" s="232"/>
      <c r="AC51" s="65"/>
      <c r="AD51" s="36"/>
      <c r="AE51" s="37"/>
      <c r="AF51" s="232"/>
      <c r="AG51" s="65"/>
      <c r="AH51" s="36"/>
      <c r="AI51" s="37"/>
      <c r="AJ51" s="37"/>
      <c r="AK51" s="65"/>
      <c r="AL51" s="179" t="s">
        <v>63</v>
      </c>
      <c r="AM51" s="88" t="s">
        <v>186</v>
      </c>
      <c r="AN51" s="117"/>
      <c r="AO51" s="180"/>
    </row>
    <row r="52" spans="1:41" ht="6" customHeight="1" thickBot="1">
      <c r="A52" s="22"/>
      <c r="B52" s="11"/>
      <c r="C52" s="70"/>
      <c r="D52" s="69"/>
      <c r="E52" s="71"/>
      <c r="F52" s="72"/>
      <c r="G52" s="72"/>
      <c r="H52" s="234"/>
      <c r="I52" s="199"/>
      <c r="J52" s="69"/>
      <c r="K52" s="72"/>
      <c r="L52" s="234"/>
      <c r="M52" s="71"/>
      <c r="N52" s="72"/>
      <c r="O52" s="72"/>
      <c r="P52" s="234"/>
      <c r="Q52" s="72"/>
      <c r="R52" s="69"/>
      <c r="S52" s="72"/>
      <c r="T52" s="234"/>
      <c r="U52" s="200"/>
      <c r="V52" s="72"/>
      <c r="W52" s="72"/>
      <c r="X52" s="234"/>
      <c r="Y52" s="199"/>
      <c r="Z52" s="69"/>
      <c r="AA52" s="72"/>
      <c r="AB52" s="234"/>
      <c r="AC52" s="200"/>
      <c r="AD52" s="72"/>
      <c r="AE52" s="72"/>
      <c r="AF52" s="234"/>
      <c r="AG52" s="72"/>
      <c r="AH52" s="69"/>
      <c r="AI52" s="72"/>
      <c r="AJ52" s="72"/>
      <c r="AK52" s="71"/>
      <c r="AL52" s="73"/>
      <c r="AM52" s="12"/>
      <c r="AN52" s="74"/>
      <c r="AO52" s="181"/>
    </row>
    <row r="53" spans="1:33" ht="15" customHeight="1">
      <c r="A53" s="54"/>
      <c r="B53" s="3"/>
      <c r="C53" s="55"/>
      <c r="D53" s="34"/>
      <c r="E53" s="34"/>
      <c r="F53" s="34"/>
      <c r="G53" s="34"/>
      <c r="H53" s="20"/>
      <c r="I53" s="34"/>
      <c r="J53" s="34"/>
      <c r="K53" s="34"/>
      <c r="L53" s="20"/>
      <c r="M53" s="34"/>
      <c r="N53" s="34"/>
      <c r="O53" s="34"/>
      <c r="P53" s="20"/>
      <c r="Q53" s="34"/>
      <c r="R53" s="34"/>
      <c r="S53" s="34"/>
      <c r="T53" s="20"/>
      <c r="U53" s="34"/>
      <c r="V53" s="34"/>
      <c r="W53" s="34"/>
      <c r="X53" s="20"/>
      <c r="Y53" s="34"/>
      <c r="Z53" s="34"/>
      <c r="AA53" s="34"/>
      <c r="AB53" s="20"/>
      <c r="AC53" s="34"/>
      <c r="AD53" s="34"/>
      <c r="AE53" s="34"/>
      <c r="AF53" s="20"/>
      <c r="AG53" s="34"/>
    </row>
    <row r="54" spans="2:33" ht="15" customHeight="1">
      <c r="B54" s="201" t="s">
        <v>46</v>
      </c>
      <c r="C54" s="514" t="s">
        <v>109</v>
      </c>
      <c r="D54" s="515"/>
      <c r="E54" s="515"/>
      <c r="F54" s="515"/>
      <c r="G54" s="515"/>
      <c r="H54" s="515"/>
      <c r="I54" s="515"/>
      <c r="J54" s="515"/>
      <c r="K54" s="515"/>
      <c r="L54" s="515"/>
      <c r="M54" s="34"/>
      <c r="N54" s="34"/>
      <c r="O54" s="34"/>
      <c r="P54" s="20"/>
      <c r="Q54" s="34"/>
      <c r="R54" s="34"/>
      <c r="S54" s="34"/>
      <c r="T54" s="20"/>
      <c r="U54" s="34"/>
      <c r="V54" s="34"/>
      <c r="W54" s="34"/>
      <c r="X54" s="20"/>
      <c r="Y54" s="34"/>
      <c r="Z54" s="34"/>
      <c r="AA54" s="34"/>
      <c r="AB54" s="20"/>
      <c r="AC54" s="34"/>
      <c r="AD54" s="34"/>
      <c r="AE54" s="34"/>
      <c r="AF54" s="20"/>
      <c r="AG54" s="34"/>
    </row>
    <row r="55" spans="2:33" ht="15" customHeight="1">
      <c r="B55" s="3"/>
      <c r="C55" s="475" t="s">
        <v>111</v>
      </c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34"/>
      <c r="AB55" s="20"/>
      <c r="AC55" s="34"/>
      <c r="AD55" s="34"/>
      <c r="AE55" s="34"/>
      <c r="AF55" s="20"/>
      <c r="AG55" s="34"/>
    </row>
    <row r="56" spans="2:33" ht="15" customHeight="1">
      <c r="B56" s="3"/>
      <c r="C56" s="397" t="s">
        <v>275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4"/>
      <c r="R56" s="34"/>
      <c r="S56" s="34"/>
      <c r="T56" s="20"/>
      <c r="U56" s="34"/>
      <c r="V56" s="34"/>
      <c r="W56" s="34"/>
      <c r="X56" s="20"/>
      <c r="Y56" s="34"/>
      <c r="Z56" s="34"/>
      <c r="AA56" s="34"/>
      <c r="AB56" s="20"/>
      <c r="AC56" s="34"/>
      <c r="AD56" s="34"/>
      <c r="AE56" s="34"/>
      <c r="AF56" s="20"/>
      <c r="AG56" s="34"/>
    </row>
    <row r="57" spans="2:33" ht="15" customHeight="1">
      <c r="B57" s="3"/>
      <c r="C57" s="55"/>
      <c r="D57" s="34"/>
      <c r="E57" s="34"/>
      <c r="F57" s="34"/>
      <c r="G57" s="34"/>
      <c r="H57" s="20"/>
      <c r="I57" s="34"/>
      <c r="J57" s="34"/>
      <c r="K57" s="34"/>
      <c r="L57" s="20"/>
      <c r="M57" s="34"/>
      <c r="N57" s="34"/>
      <c r="O57" s="34"/>
      <c r="P57" s="20"/>
      <c r="Q57" s="34"/>
      <c r="R57" s="34"/>
      <c r="S57" s="34"/>
      <c r="T57" s="20"/>
      <c r="U57" s="34"/>
      <c r="V57" s="34"/>
      <c r="W57" s="34"/>
      <c r="X57" s="20"/>
      <c r="Y57" s="34"/>
      <c r="Z57" s="34"/>
      <c r="AA57" s="34"/>
      <c r="AB57" s="20"/>
      <c r="AC57" s="34"/>
      <c r="AD57" s="34"/>
      <c r="AE57" s="34"/>
      <c r="AF57" s="20"/>
      <c r="AG57" s="34"/>
    </row>
    <row r="58" spans="2:33" ht="15" customHeight="1">
      <c r="B58" s="3"/>
      <c r="C58" s="55"/>
      <c r="D58" s="34"/>
      <c r="E58" s="34"/>
      <c r="F58" s="34"/>
      <c r="G58" s="34"/>
      <c r="H58" s="20"/>
      <c r="I58" s="34"/>
      <c r="J58" s="34"/>
      <c r="K58" s="34"/>
      <c r="L58" s="20"/>
      <c r="M58" s="34"/>
      <c r="N58" s="34"/>
      <c r="O58" s="34"/>
      <c r="P58" s="20"/>
      <c r="Q58" s="34"/>
      <c r="R58" s="34"/>
      <c r="S58" s="34"/>
      <c r="T58" s="20"/>
      <c r="U58" s="34"/>
      <c r="V58" s="34"/>
      <c r="W58" s="34"/>
      <c r="X58" s="20"/>
      <c r="Y58" s="34"/>
      <c r="Z58" s="34"/>
      <c r="AA58" s="34"/>
      <c r="AB58" s="20"/>
      <c r="AC58" s="34"/>
      <c r="AD58" s="34"/>
      <c r="AE58" s="34"/>
      <c r="AF58" s="20"/>
      <c r="AG58" s="34"/>
    </row>
    <row r="59" spans="2:33" ht="15" customHeight="1">
      <c r="B59" s="3"/>
      <c r="C59" s="55"/>
      <c r="D59" s="34"/>
      <c r="E59" s="34"/>
      <c r="F59" s="34"/>
      <c r="G59" s="34"/>
      <c r="H59" s="20"/>
      <c r="I59" s="34"/>
      <c r="J59" s="34"/>
      <c r="K59" s="34"/>
      <c r="L59" s="20"/>
      <c r="M59" s="34"/>
      <c r="N59" s="34"/>
      <c r="O59" s="34"/>
      <c r="P59" s="20"/>
      <c r="Q59" s="34"/>
      <c r="R59" s="34"/>
      <c r="S59" s="34"/>
      <c r="T59" s="20"/>
      <c r="U59" s="34"/>
      <c r="V59" s="34"/>
      <c r="W59" s="34"/>
      <c r="X59" s="20"/>
      <c r="Y59" s="34"/>
      <c r="Z59" s="34"/>
      <c r="AA59" s="34"/>
      <c r="AB59" s="20"/>
      <c r="AC59" s="34"/>
      <c r="AD59" s="34"/>
      <c r="AE59" s="34"/>
      <c r="AF59" s="20"/>
      <c r="AG59" s="34"/>
    </row>
    <row r="60" spans="1:33" ht="15" customHeight="1">
      <c r="A60" s="56"/>
      <c r="B60" s="5"/>
      <c r="C60" s="247"/>
      <c r="D60" s="34"/>
      <c r="E60" s="492"/>
      <c r="F60" s="492"/>
      <c r="G60" s="34"/>
      <c r="H60" s="20"/>
      <c r="I60" s="212"/>
      <c r="J60" s="34"/>
      <c r="K60" s="34"/>
      <c r="L60" s="20"/>
      <c r="M60" s="34"/>
      <c r="N60" s="34"/>
      <c r="O60" s="34"/>
      <c r="P60" s="20"/>
      <c r="Q60" s="34"/>
      <c r="R60" s="34"/>
      <c r="S60" s="34"/>
      <c r="T60" s="20"/>
      <c r="U60" s="212"/>
      <c r="V60" s="34"/>
      <c r="W60" s="34"/>
      <c r="X60" s="20"/>
      <c r="Y60" s="212"/>
      <c r="Z60" s="34"/>
      <c r="AA60" s="34"/>
      <c r="AB60" s="20"/>
      <c r="AC60" s="212"/>
      <c r="AD60" s="34"/>
      <c r="AE60" s="34"/>
      <c r="AF60" s="20"/>
      <c r="AG60" s="34"/>
    </row>
    <row r="61" spans="2:3" ht="15" customHeight="1">
      <c r="B61" s="18" t="s">
        <v>124</v>
      </c>
      <c r="C61" s="18"/>
    </row>
    <row r="62" spans="1:40" ht="15" customHeight="1">
      <c r="A62" s="4"/>
      <c r="F62" s="19"/>
      <c r="G62" s="19"/>
      <c r="H62" s="235"/>
      <c r="I62" s="19"/>
      <c r="J62" s="19"/>
      <c r="K62" s="19"/>
      <c r="L62" s="235"/>
      <c r="M62" s="19"/>
      <c r="N62" s="19"/>
      <c r="O62" s="19"/>
      <c r="P62" s="235"/>
      <c r="Q62" s="19"/>
      <c r="R62" s="19"/>
      <c r="S62" s="19"/>
      <c r="T62" s="235"/>
      <c r="U62" s="19"/>
      <c r="V62" s="19"/>
      <c r="W62" s="19"/>
      <c r="X62" s="235"/>
      <c r="Y62" s="19"/>
      <c r="Z62" s="19"/>
      <c r="AA62" s="19"/>
      <c r="AB62" s="235"/>
      <c r="AC62" s="19"/>
      <c r="AD62" s="19"/>
      <c r="AE62" s="19"/>
      <c r="AF62" s="235"/>
      <c r="AG62" s="19"/>
      <c r="AH62" s="118"/>
      <c r="AI62" s="118"/>
      <c r="AJ62" s="118"/>
      <c r="AK62" s="34"/>
      <c r="AL62" s="2"/>
      <c r="AM62" s="4"/>
      <c r="AN62" s="2"/>
    </row>
    <row r="63" spans="1:41" ht="15" customHeight="1" thickBot="1">
      <c r="A63" s="484" t="s">
        <v>123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337"/>
    </row>
    <row r="64" spans="1:41" ht="15" customHeight="1">
      <c r="A64" s="21"/>
      <c r="B64" s="495" t="s">
        <v>40</v>
      </c>
      <c r="C64" s="501" t="s">
        <v>1</v>
      </c>
      <c r="D64" s="325" t="s">
        <v>38</v>
      </c>
      <c r="E64" s="325" t="s">
        <v>47</v>
      </c>
      <c r="F64" s="503" t="s">
        <v>0</v>
      </c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5"/>
      <c r="AE64" s="505"/>
      <c r="AF64" s="505"/>
      <c r="AG64" s="505"/>
      <c r="AH64" s="505"/>
      <c r="AI64" s="505"/>
      <c r="AJ64" s="505"/>
      <c r="AK64" s="511"/>
      <c r="AL64" s="486" t="s">
        <v>86</v>
      </c>
      <c r="AM64" s="487"/>
      <c r="AN64" s="487"/>
      <c r="AO64" s="488"/>
    </row>
    <row r="65" spans="1:41" ht="15" customHeight="1" thickBot="1">
      <c r="A65" s="22"/>
      <c r="B65" s="496"/>
      <c r="C65" s="502"/>
      <c r="D65" s="326" t="s">
        <v>2</v>
      </c>
      <c r="E65" s="326"/>
      <c r="F65" s="73"/>
      <c r="G65" s="234" t="s">
        <v>3</v>
      </c>
      <c r="H65" s="234"/>
      <c r="I65" s="200"/>
      <c r="J65" s="234"/>
      <c r="K65" s="234" t="s">
        <v>4</v>
      </c>
      <c r="L65" s="234"/>
      <c r="M65" s="200"/>
      <c r="N65" s="234"/>
      <c r="O65" s="72" t="s">
        <v>5</v>
      </c>
      <c r="P65" s="234"/>
      <c r="Q65" s="200"/>
      <c r="R65" s="234"/>
      <c r="S65" s="72" t="s">
        <v>6</v>
      </c>
      <c r="T65" s="234"/>
      <c r="U65" s="200"/>
      <c r="V65" s="234"/>
      <c r="W65" s="72" t="s">
        <v>7</v>
      </c>
      <c r="X65" s="234"/>
      <c r="Y65" s="200"/>
      <c r="Z65" s="73"/>
      <c r="AA65" s="234" t="s">
        <v>8</v>
      </c>
      <c r="AB65" s="234"/>
      <c r="AC65" s="199"/>
      <c r="AD65" s="73"/>
      <c r="AE65" s="234" t="s">
        <v>21</v>
      </c>
      <c r="AF65" s="234"/>
      <c r="AG65" s="200"/>
      <c r="AH65" s="73"/>
      <c r="AI65" s="234"/>
      <c r="AJ65" s="234"/>
      <c r="AK65" s="200"/>
      <c r="AL65" s="489"/>
      <c r="AM65" s="490"/>
      <c r="AN65" s="490"/>
      <c r="AO65" s="491"/>
    </row>
    <row r="66" spans="1:41" ht="15" customHeight="1">
      <c r="A66" s="90"/>
      <c r="B66" s="338"/>
      <c r="C66" s="339"/>
      <c r="D66" s="329"/>
      <c r="E66" s="34"/>
      <c r="F66" s="325" t="s">
        <v>43</v>
      </c>
      <c r="G66" s="330" t="s">
        <v>9</v>
      </c>
      <c r="H66" s="330" t="s">
        <v>10</v>
      </c>
      <c r="I66" s="331" t="s">
        <v>11</v>
      </c>
      <c r="J66" s="325" t="s">
        <v>43</v>
      </c>
      <c r="K66" s="330" t="s">
        <v>9</v>
      </c>
      <c r="L66" s="330" t="s">
        <v>10</v>
      </c>
      <c r="M66" s="331" t="s">
        <v>11</v>
      </c>
      <c r="N66" s="325" t="s">
        <v>43</v>
      </c>
      <c r="O66" s="330" t="s">
        <v>9</v>
      </c>
      <c r="P66" s="330" t="s">
        <v>10</v>
      </c>
      <c r="Q66" s="331" t="s">
        <v>11</v>
      </c>
      <c r="R66" s="325" t="s">
        <v>43</v>
      </c>
      <c r="S66" s="330" t="s">
        <v>9</v>
      </c>
      <c r="T66" s="330" t="s">
        <v>10</v>
      </c>
      <c r="U66" s="331" t="s">
        <v>11</v>
      </c>
      <c r="V66" s="340" t="s">
        <v>43</v>
      </c>
      <c r="W66" s="330" t="s">
        <v>9</v>
      </c>
      <c r="X66" s="330" t="s">
        <v>10</v>
      </c>
      <c r="Y66" s="331" t="s">
        <v>11</v>
      </c>
      <c r="Z66" s="325" t="s">
        <v>43</v>
      </c>
      <c r="AA66" s="330" t="s">
        <v>9</v>
      </c>
      <c r="AB66" s="330" t="s">
        <v>10</v>
      </c>
      <c r="AC66" s="331" t="s">
        <v>11</v>
      </c>
      <c r="AD66" s="325" t="s">
        <v>43</v>
      </c>
      <c r="AE66" s="330" t="s">
        <v>9</v>
      </c>
      <c r="AF66" s="330" t="s">
        <v>10</v>
      </c>
      <c r="AG66" s="331" t="s">
        <v>11</v>
      </c>
      <c r="AH66" s="325"/>
      <c r="AI66" s="330"/>
      <c r="AJ66" s="330"/>
      <c r="AK66" s="331"/>
      <c r="AL66" s="202"/>
      <c r="AM66" s="341" t="s">
        <v>40</v>
      </c>
      <c r="AN66" s="334"/>
      <c r="AO66" s="342" t="s">
        <v>40</v>
      </c>
    </row>
    <row r="67" spans="1:47" s="19" customFormat="1" ht="26.25" customHeight="1">
      <c r="A67" s="120"/>
      <c r="B67" s="477" t="s">
        <v>262</v>
      </c>
      <c r="C67" s="478"/>
      <c r="D67" s="25">
        <f>SUM(D68:D71)</f>
        <v>94</v>
      </c>
      <c r="E67" s="58">
        <f>SUM(E68:E71)</f>
        <v>30</v>
      </c>
      <c r="F67" s="26">
        <f>SUM(F68:F71)</f>
        <v>0</v>
      </c>
      <c r="G67" s="27">
        <f>SUM(G68:G71)</f>
        <v>0</v>
      </c>
      <c r="H67" s="53"/>
      <c r="I67" s="173">
        <f>SUM(I68:I71)</f>
        <v>0</v>
      </c>
      <c r="J67" s="26">
        <f>SUM(J68:J71)</f>
        <v>0</v>
      </c>
      <c r="K67" s="27">
        <f>SUM(K68:K71)</f>
        <v>0</v>
      </c>
      <c r="L67" s="53"/>
      <c r="M67" s="173">
        <f>SUM(M68:M71)</f>
        <v>0</v>
      </c>
      <c r="N67" s="26">
        <f>SUM(N68:N71)</f>
        <v>0</v>
      </c>
      <c r="O67" s="27">
        <f>SUM(O68:O71)</f>
        <v>0</v>
      </c>
      <c r="P67" s="53"/>
      <c r="Q67" s="173">
        <f>SUM(Q68:Q71)</f>
        <v>0</v>
      </c>
      <c r="R67" s="26">
        <f>SUM(R68:R71)</f>
        <v>0</v>
      </c>
      <c r="S67" s="27">
        <f>SUM(S68:S71)</f>
        <v>0</v>
      </c>
      <c r="T67" s="53"/>
      <c r="U67" s="173">
        <f>SUM(U68:U71)</f>
        <v>0</v>
      </c>
      <c r="V67" s="26">
        <f>SUM(V68:V71)</f>
        <v>28</v>
      </c>
      <c r="W67" s="27">
        <f>SUM(W68:W71)</f>
        <v>18</v>
      </c>
      <c r="X67" s="53"/>
      <c r="Y67" s="173">
        <f>SUM(Y68:Y71)</f>
        <v>15</v>
      </c>
      <c r="Z67" s="26">
        <f>SUM(Z68:Z71)</f>
        <v>28</v>
      </c>
      <c r="AA67" s="27">
        <f>SUM(AA68:AA71)</f>
        <v>20</v>
      </c>
      <c r="AB67" s="53"/>
      <c r="AC67" s="173">
        <f>SUM(AC68:AC71)</f>
        <v>15</v>
      </c>
      <c r="AD67" s="26">
        <f>SUM(AD68:AD71)</f>
        <v>0</v>
      </c>
      <c r="AE67" s="27">
        <f>SUM(AE68:AE71)</f>
        <v>0</v>
      </c>
      <c r="AF67" s="53"/>
      <c r="AG67" s="173">
        <f>SUM(AG68:AG71)</f>
        <v>0</v>
      </c>
      <c r="AH67" s="28"/>
      <c r="AI67" s="173">
        <f>SUM(AI68:AI71)</f>
        <v>0</v>
      </c>
      <c r="AJ67" s="26">
        <f>SUM(AJ68:AJ71)</f>
        <v>0</v>
      </c>
      <c r="AK67" s="27">
        <f>SUM(AK68:AK71)</f>
        <v>0</v>
      </c>
      <c r="AL67" s="27" t="s">
        <v>5</v>
      </c>
      <c r="AM67" s="322" t="s">
        <v>210</v>
      </c>
      <c r="AN67" s="203" t="s">
        <v>60</v>
      </c>
      <c r="AO67" s="91" t="s">
        <v>159</v>
      </c>
      <c r="AP67" s="122"/>
      <c r="AQ67" s="20"/>
      <c r="AR67" s="123"/>
      <c r="AS67" s="34"/>
      <c r="AT67" s="20"/>
      <c r="AU67" s="96"/>
    </row>
    <row r="68" spans="1:47" s="19" customFormat="1" ht="19.5" customHeight="1">
      <c r="A68" s="124" t="s">
        <v>114</v>
      </c>
      <c r="B68" s="102" t="s">
        <v>187</v>
      </c>
      <c r="C68" s="125" t="s">
        <v>126</v>
      </c>
      <c r="D68" s="31">
        <f>SUM(F68,G68,J68,K68,N68,O68,R68,S68,V68,W68,Z68,AA68,AD68,AE68,AH68,AI68)</f>
        <v>24</v>
      </c>
      <c r="E68" s="61">
        <f>SUM(I68,M68,Q68,U68,Y68,AC68,AG68,AK68)</f>
        <v>8</v>
      </c>
      <c r="F68" s="31"/>
      <c r="G68" s="32"/>
      <c r="H68" s="231"/>
      <c r="I68" s="62"/>
      <c r="J68" s="31"/>
      <c r="K68" s="32"/>
      <c r="L68" s="231"/>
      <c r="M68" s="62"/>
      <c r="N68" s="31"/>
      <c r="O68" s="32"/>
      <c r="P68" s="231"/>
      <c r="Q68" s="62"/>
      <c r="R68" s="31"/>
      <c r="S68" s="32"/>
      <c r="T68" s="231"/>
      <c r="U68" s="62"/>
      <c r="V68" s="31">
        <v>16</v>
      </c>
      <c r="W68" s="32">
        <v>8</v>
      </c>
      <c r="X68" s="231" t="s">
        <v>12</v>
      </c>
      <c r="Y68" s="62">
        <v>8</v>
      </c>
      <c r="Z68" s="31"/>
      <c r="AA68" s="32"/>
      <c r="AB68" s="231"/>
      <c r="AC68" s="62"/>
      <c r="AD68" s="343"/>
      <c r="AE68" s="344"/>
      <c r="AF68" s="345"/>
      <c r="AG68" s="346"/>
      <c r="AH68" s="126"/>
      <c r="AI68" s="204"/>
      <c r="AJ68" s="127"/>
      <c r="AK68" s="316"/>
      <c r="AL68" s="320" t="s">
        <v>69</v>
      </c>
      <c r="AM68" s="15" t="s">
        <v>170</v>
      </c>
      <c r="AN68" s="321"/>
      <c r="AO68" s="169"/>
      <c r="AP68" s="122"/>
      <c r="AQ68" s="34"/>
      <c r="AR68" s="34"/>
      <c r="AS68" s="34"/>
      <c r="AT68" s="20"/>
      <c r="AU68" s="96"/>
    </row>
    <row r="69" spans="1:47" s="19" customFormat="1" ht="19.5" customHeight="1">
      <c r="A69" s="124" t="s">
        <v>81</v>
      </c>
      <c r="B69" s="102" t="s">
        <v>189</v>
      </c>
      <c r="C69" s="125" t="s">
        <v>128</v>
      </c>
      <c r="D69" s="36">
        <f>SUM(F69,G69,J69,K69,N69,O69,R69,S69,V69,W69,Z69,AA69,AD69,AE69,AH69,AI69)</f>
        <v>22</v>
      </c>
      <c r="E69" s="41">
        <f>SUM(I69,M69,Q69,U69,Y69,AC69,AG69,AK69)</f>
        <v>7</v>
      </c>
      <c r="F69" s="36"/>
      <c r="G69" s="37"/>
      <c r="H69" s="232"/>
      <c r="I69" s="65"/>
      <c r="J69" s="36"/>
      <c r="K69" s="37"/>
      <c r="L69" s="232"/>
      <c r="M69" s="65"/>
      <c r="N69" s="36"/>
      <c r="O69" s="37"/>
      <c r="P69" s="232"/>
      <c r="Q69" s="65"/>
      <c r="R69" s="36"/>
      <c r="S69" s="37"/>
      <c r="T69" s="232"/>
      <c r="U69" s="65"/>
      <c r="V69" s="36">
        <v>12</v>
      </c>
      <c r="W69" s="37">
        <v>10</v>
      </c>
      <c r="X69" s="232" t="s">
        <v>12</v>
      </c>
      <c r="Y69" s="65">
        <v>7</v>
      </c>
      <c r="Z69" s="42"/>
      <c r="AA69" s="43"/>
      <c r="AB69" s="232"/>
      <c r="AC69" s="65"/>
      <c r="AD69" s="347"/>
      <c r="AE69" s="348"/>
      <c r="AF69" s="349"/>
      <c r="AG69" s="350"/>
      <c r="AH69" s="129"/>
      <c r="AI69" s="205"/>
      <c r="AJ69" s="130"/>
      <c r="AK69" s="317"/>
      <c r="AL69" s="517" t="s">
        <v>6</v>
      </c>
      <c r="AM69" s="518" t="s">
        <v>140</v>
      </c>
      <c r="AN69" s="206"/>
      <c r="AO69" s="170"/>
      <c r="AP69" s="122"/>
      <c r="AQ69" s="34"/>
      <c r="AR69" s="34"/>
      <c r="AS69" s="34"/>
      <c r="AT69" s="20"/>
      <c r="AU69" s="96"/>
    </row>
    <row r="70" spans="1:47" s="19" customFormat="1" ht="19.5" customHeight="1">
      <c r="A70" s="128" t="s">
        <v>82</v>
      </c>
      <c r="B70" s="102" t="s">
        <v>188</v>
      </c>
      <c r="C70" s="125" t="s">
        <v>127</v>
      </c>
      <c r="D70" s="36">
        <f>SUM(F70,G70,J70,K70,N70,O70,R70,S70,V70,W70,Z70,AA70,AD70,AE70,AH70,AI70)</f>
        <v>24</v>
      </c>
      <c r="E70" s="41">
        <f>SUM(I70,M70,Q70,U70,Y70,AC70,AG70,AK70)</f>
        <v>8</v>
      </c>
      <c r="F70" s="36"/>
      <c r="G70" s="37"/>
      <c r="H70" s="232"/>
      <c r="I70" s="65"/>
      <c r="J70" s="42"/>
      <c r="K70" s="43"/>
      <c r="L70" s="232"/>
      <c r="M70" s="65"/>
      <c r="N70" s="42"/>
      <c r="O70" s="43"/>
      <c r="P70" s="232"/>
      <c r="Q70" s="65"/>
      <c r="R70" s="42"/>
      <c r="S70" s="43"/>
      <c r="T70" s="232"/>
      <c r="U70" s="65"/>
      <c r="V70" s="36"/>
      <c r="W70" s="37"/>
      <c r="X70" s="232"/>
      <c r="Y70" s="65"/>
      <c r="Z70" s="36">
        <v>16</v>
      </c>
      <c r="AA70" s="37">
        <v>8</v>
      </c>
      <c r="AB70" s="232" t="s">
        <v>12</v>
      </c>
      <c r="AC70" s="65">
        <v>8</v>
      </c>
      <c r="AD70" s="347"/>
      <c r="AE70" s="348"/>
      <c r="AF70" s="349"/>
      <c r="AG70" s="350"/>
      <c r="AH70" s="129"/>
      <c r="AI70" s="205"/>
      <c r="AJ70" s="130"/>
      <c r="AK70" s="317"/>
      <c r="AL70" s="519" t="s">
        <v>7</v>
      </c>
      <c r="AM70" s="520" t="s">
        <v>141</v>
      </c>
      <c r="AN70" s="206"/>
      <c r="AO70" s="170"/>
      <c r="AP70" s="122"/>
      <c r="AQ70" s="34"/>
      <c r="AR70" s="34"/>
      <c r="AS70" s="34"/>
      <c r="AT70" s="20"/>
      <c r="AU70" s="96"/>
    </row>
    <row r="71" spans="1:47" s="19" customFormat="1" ht="18.75" customHeight="1">
      <c r="A71" s="131" t="s">
        <v>83</v>
      </c>
      <c r="B71" s="161" t="s">
        <v>190</v>
      </c>
      <c r="C71" s="162" t="s">
        <v>259</v>
      </c>
      <c r="D71" s="68">
        <f>SUM(F71,G71,J71,K71,N71,O71,R71,S71,V71,W71,Z71,AA71,AD71,AE71,AH71,AI71)</f>
        <v>24</v>
      </c>
      <c r="E71" s="163">
        <f>SUM(I71,M71,Q71,U71,Y71,AC71,AG71,AK71)</f>
        <v>7</v>
      </c>
      <c r="F71" s="68"/>
      <c r="G71" s="111"/>
      <c r="H71" s="233"/>
      <c r="I71" s="195"/>
      <c r="J71" s="68"/>
      <c r="K71" s="111"/>
      <c r="L71" s="233"/>
      <c r="M71" s="195"/>
      <c r="N71" s="68"/>
      <c r="O71" s="111"/>
      <c r="P71" s="233"/>
      <c r="Q71" s="195"/>
      <c r="R71" s="68"/>
      <c r="S71" s="111"/>
      <c r="T71" s="233"/>
      <c r="U71" s="195"/>
      <c r="V71" s="68"/>
      <c r="W71" s="111"/>
      <c r="X71" s="233"/>
      <c r="Y71" s="195"/>
      <c r="Z71" s="68">
        <v>12</v>
      </c>
      <c r="AA71" s="111">
        <v>12</v>
      </c>
      <c r="AB71" s="233" t="s">
        <v>12</v>
      </c>
      <c r="AC71" s="195">
        <v>7</v>
      </c>
      <c r="AD71" s="351"/>
      <c r="AE71" s="352"/>
      <c r="AF71" s="353"/>
      <c r="AG71" s="354"/>
      <c r="AH71" s="135"/>
      <c r="AI71" s="207"/>
      <c r="AJ71" s="134"/>
      <c r="AK71" s="318"/>
      <c r="AL71" s="396" t="s">
        <v>62</v>
      </c>
      <c r="AM71" s="10" t="s">
        <v>162</v>
      </c>
      <c r="AN71" s="208"/>
      <c r="AO71" s="209"/>
      <c r="AP71" s="122"/>
      <c r="AQ71" s="34"/>
      <c r="AR71" s="34"/>
      <c r="AS71" s="34"/>
      <c r="AT71" s="20"/>
      <c r="AU71" s="96"/>
    </row>
    <row r="72" spans="1:47" s="19" customFormat="1" ht="6.75" customHeight="1">
      <c r="A72" s="131"/>
      <c r="B72" s="132"/>
      <c r="C72" s="133"/>
      <c r="D72" s="210"/>
      <c r="E72" s="112"/>
      <c r="F72" s="79"/>
      <c r="G72" s="34"/>
      <c r="H72" s="20"/>
      <c r="I72" s="211"/>
      <c r="J72" s="136"/>
      <c r="K72" s="212"/>
      <c r="L72" s="20"/>
      <c r="M72" s="211"/>
      <c r="N72" s="136"/>
      <c r="O72" s="212"/>
      <c r="P72" s="20"/>
      <c r="Q72" s="211"/>
      <c r="R72" s="136"/>
      <c r="S72" s="212"/>
      <c r="T72" s="20"/>
      <c r="U72" s="211"/>
      <c r="V72" s="164"/>
      <c r="W72" s="213"/>
      <c r="X72" s="242"/>
      <c r="Y72" s="214"/>
      <c r="Z72" s="94"/>
      <c r="AA72" s="93"/>
      <c r="AB72" s="242"/>
      <c r="AC72" s="214"/>
      <c r="AD72" s="79"/>
      <c r="AE72" s="34"/>
      <c r="AF72" s="20"/>
      <c r="AG72" s="211"/>
      <c r="AH72" s="135"/>
      <c r="AI72" s="215"/>
      <c r="AJ72" s="134"/>
      <c r="AK72" s="135"/>
      <c r="AL72" s="394"/>
      <c r="AM72" s="394"/>
      <c r="AN72" s="395"/>
      <c r="AO72" s="216"/>
      <c r="AP72" s="122"/>
      <c r="AQ72" s="34"/>
      <c r="AR72" s="34"/>
      <c r="AS72" s="34"/>
      <c r="AT72" s="20"/>
      <c r="AU72" s="96"/>
    </row>
    <row r="73" spans="1:47" s="19" customFormat="1" ht="19.5" customHeight="1">
      <c r="A73" s="120"/>
      <c r="B73" s="497" t="s">
        <v>263</v>
      </c>
      <c r="C73" s="498"/>
      <c r="D73" s="399">
        <f>SUM(D75:D79)</f>
        <v>124</v>
      </c>
      <c r="E73" s="400">
        <f>SUM(E75:E79)</f>
        <v>29</v>
      </c>
      <c r="F73" s="401"/>
      <c r="G73" s="402"/>
      <c r="H73" s="403"/>
      <c r="I73" s="404"/>
      <c r="J73" s="401"/>
      <c r="K73" s="402"/>
      <c r="L73" s="403"/>
      <c r="M73" s="404"/>
      <c r="N73" s="400"/>
      <c r="O73" s="402"/>
      <c r="P73" s="405"/>
      <c r="Q73" s="404"/>
      <c r="R73" s="400"/>
      <c r="S73" s="402"/>
      <c r="T73" s="403"/>
      <c r="U73" s="404"/>
      <c r="V73" s="400">
        <f aca="true" t="shared" si="4" ref="V73:AG73">SUM(V75:V79)</f>
        <v>20</v>
      </c>
      <c r="W73" s="402">
        <f>SUM(W75:W79)</f>
        <v>16</v>
      </c>
      <c r="X73" s="403"/>
      <c r="Y73" s="404">
        <f t="shared" si="4"/>
        <v>8</v>
      </c>
      <c r="Z73" s="400">
        <f t="shared" si="4"/>
        <v>20</v>
      </c>
      <c r="AA73" s="402">
        <f t="shared" si="4"/>
        <v>32</v>
      </c>
      <c r="AB73" s="403"/>
      <c r="AC73" s="404">
        <f t="shared" si="4"/>
        <v>12</v>
      </c>
      <c r="AD73" s="400">
        <f t="shared" si="4"/>
        <v>20</v>
      </c>
      <c r="AE73" s="402">
        <f t="shared" si="4"/>
        <v>16</v>
      </c>
      <c r="AF73" s="403"/>
      <c r="AG73" s="404">
        <f t="shared" si="4"/>
        <v>9</v>
      </c>
      <c r="AH73" s="406"/>
      <c r="AI73" s="407">
        <f>SUM(AI75:AI79)</f>
        <v>12</v>
      </c>
      <c r="AJ73" s="408">
        <f>SUM(AJ75:AJ79)</f>
        <v>4</v>
      </c>
      <c r="AK73" s="409">
        <f>SUM(AK75:AK79)</f>
        <v>0</v>
      </c>
      <c r="AL73" s="402"/>
      <c r="AM73" s="402"/>
      <c r="AN73" s="410"/>
      <c r="AO73" s="411"/>
      <c r="AP73" s="122"/>
      <c r="AQ73" s="20"/>
      <c r="AR73" s="123"/>
      <c r="AS73" s="34"/>
      <c r="AT73" s="20"/>
      <c r="AU73" s="96"/>
    </row>
    <row r="74" spans="1:47" s="19" customFormat="1" ht="19.5" customHeight="1">
      <c r="A74" s="120"/>
      <c r="B74" s="493" t="s">
        <v>272</v>
      </c>
      <c r="C74" s="494"/>
      <c r="D74" s="75"/>
      <c r="E74" s="75"/>
      <c r="F74" s="75"/>
      <c r="G74" s="75"/>
      <c r="H74" s="241"/>
      <c r="I74" s="75"/>
      <c r="J74" s="75"/>
      <c r="K74" s="75"/>
      <c r="L74" s="241"/>
      <c r="M74" s="75"/>
      <c r="N74" s="75"/>
      <c r="O74" s="75"/>
      <c r="P74" s="241"/>
      <c r="Q74" s="75"/>
      <c r="R74" s="75"/>
      <c r="S74" s="75"/>
      <c r="T74" s="241"/>
      <c r="U74" s="75"/>
      <c r="V74" s="75"/>
      <c r="W74" s="75"/>
      <c r="X74" s="241"/>
      <c r="Y74" s="75"/>
      <c r="Z74" s="75"/>
      <c r="AA74" s="75"/>
      <c r="AB74" s="241"/>
      <c r="AC74" s="75"/>
      <c r="AD74" s="75"/>
      <c r="AE74" s="75"/>
      <c r="AF74" s="241"/>
      <c r="AG74" s="75"/>
      <c r="AH74" s="75"/>
      <c r="AI74" s="224"/>
      <c r="AJ74" s="75"/>
      <c r="AK74" s="75"/>
      <c r="AL74" s="431" t="s">
        <v>114</v>
      </c>
      <c r="AM74" s="432" t="s">
        <v>281</v>
      </c>
      <c r="AN74" s="432" t="s">
        <v>81</v>
      </c>
      <c r="AO74" s="432" t="s">
        <v>283</v>
      </c>
      <c r="AP74" s="122"/>
      <c r="AQ74" s="20"/>
      <c r="AR74" s="123"/>
      <c r="AS74" s="34"/>
      <c r="AT74" s="20"/>
      <c r="AU74" s="96"/>
    </row>
    <row r="75" spans="1:47" s="19" customFormat="1" ht="19.5" customHeight="1">
      <c r="A75" s="248" t="s">
        <v>116</v>
      </c>
      <c r="B75" s="137" t="s">
        <v>191</v>
      </c>
      <c r="C75" s="323" t="s">
        <v>129</v>
      </c>
      <c r="D75" s="31">
        <f>SUM(F75,G75,J75,K75,N75,O75,R75,S75,V75,W75,Z75,AA75,AD75,AE75,)</f>
        <v>36</v>
      </c>
      <c r="E75" s="126">
        <f>SUM(I75,M75,Q75,U75,Y75,AC75,AG75)</f>
        <v>8</v>
      </c>
      <c r="F75" s="85"/>
      <c r="G75" s="86"/>
      <c r="H75" s="236"/>
      <c r="I75" s="86"/>
      <c r="J75" s="85"/>
      <c r="K75" s="103"/>
      <c r="L75" s="236"/>
      <c r="M75" s="86"/>
      <c r="N75" s="85"/>
      <c r="O75" s="86"/>
      <c r="P75" s="236"/>
      <c r="Q75" s="86"/>
      <c r="R75" s="85"/>
      <c r="S75" s="103"/>
      <c r="T75" s="236"/>
      <c r="U75" s="86"/>
      <c r="V75" s="85">
        <v>20</v>
      </c>
      <c r="W75" s="103">
        <v>16</v>
      </c>
      <c r="X75" s="236" t="s">
        <v>12</v>
      </c>
      <c r="Y75" s="86">
        <v>8</v>
      </c>
      <c r="Z75" s="85"/>
      <c r="AA75" s="86"/>
      <c r="AB75" s="236"/>
      <c r="AC75" s="86"/>
      <c r="AD75" s="85"/>
      <c r="AE75" s="86"/>
      <c r="AF75" s="236"/>
      <c r="AG75" s="147"/>
      <c r="AH75" s="103"/>
      <c r="AI75" s="204"/>
      <c r="AJ75" s="85"/>
      <c r="AK75" s="316"/>
      <c r="AL75" s="433" t="s">
        <v>114</v>
      </c>
      <c r="AM75" s="460"/>
      <c r="AN75" s="433"/>
      <c r="AO75" s="434"/>
      <c r="AP75" s="122"/>
      <c r="AQ75" s="20"/>
      <c r="AR75" s="123"/>
      <c r="AS75" s="34"/>
      <c r="AT75" s="20"/>
      <c r="AU75" s="96"/>
    </row>
    <row r="76" spans="1:47" s="19" customFormat="1" ht="19.5" customHeight="1">
      <c r="A76" s="230" t="s">
        <v>84</v>
      </c>
      <c r="B76" s="139" t="s">
        <v>192</v>
      </c>
      <c r="C76" s="324" t="s">
        <v>130</v>
      </c>
      <c r="D76" s="36">
        <f aca="true" t="shared" si="5" ref="D76:D91">SUM(F76,G76,J76,K76,N76,O76,R76,S76,V76,W76,Z76,AA76,AD76,AE76,)</f>
        <v>36</v>
      </c>
      <c r="E76" s="129">
        <f aca="true" t="shared" si="6" ref="E76:E91">SUM(I76,M76,Q76,U76,Y76,AC76,AG76)</f>
        <v>8</v>
      </c>
      <c r="F76" s="76"/>
      <c r="G76" s="77"/>
      <c r="H76" s="237"/>
      <c r="I76" s="77"/>
      <c r="J76" s="76"/>
      <c r="K76" s="97"/>
      <c r="L76" s="237"/>
      <c r="M76" s="77"/>
      <c r="N76" s="76"/>
      <c r="O76" s="77"/>
      <c r="P76" s="237"/>
      <c r="Q76" s="77"/>
      <c r="R76" s="76"/>
      <c r="S76" s="97"/>
      <c r="T76" s="237"/>
      <c r="U76" s="77"/>
      <c r="V76" s="76"/>
      <c r="W76" s="97"/>
      <c r="X76" s="237"/>
      <c r="Y76" s="77"/>
      <c r="Z76" s="76">
        <v>20</v>
      </c>
      <c r="AA76" s="77">
        <v>16</v>
      </c>
      <c r="AB76" s="237" t="s">
        <v>12</v>
      </c>
      <c r="AC76" s="77">
        <v>8</v>
      </c>
      <c r="AD76" s="76"/>
      <c r="AE76" s="77"/>
      <c r="AF76" s="237"/>
      <c r="AG76" s="145"/>
      <c r="AH76" s="97" t="s">
        <v>12</v>
      </c>
      <c r="AI76" s="205">
        <v>8</v>
      </c>
      <c r="AJ76" s="76"/>
      <c r="AK76" s="317"/>
      <c r="AL76" s="435" t="s">
        <v>68</v>
      </c>
      <c r="AM76" s="436" t="s">
        <v>169</v>
      </c>
      <c r="AN76" s="437"/>
      <c r="AO76" s="438"/>
      <c r="AP76" s="122"/>
      <c r="AQ76" s="20"/>
      <c r="AR76" s="123"/>
      <c r="AS76" s="34"/>
      <c r="AT76" s="20"/>
      <c r="AU76" s="96"/>
    </row>
    <row r="77" spans="1:47" s="19" customFormat="1" ht="19.5" customHeight="1">
      <c r="A77" s="230" t="s">
        <v>85</v>
      </c>
      <c r="B77" s="139" t="s">
        <v>193</v>
      </c>
      <c r="C77" s="324" t="s">
        <v>258</v>
      </c>
      <c r="D77" s="36">
        <f t="shared" si="5"/>
        <v>16</v>
      </c>
      <c r="E77" s="129">
        <f t="shared" si="6"/>
        <v>4</v>
      </c>
      <c r="F77" s="76"/>
      <c r="G77" s="77"/>
      <c r="H77" s="237"/>
      <c r="I77" s="77"/>
      <c r="J77" s="76"/>
      <c r="K77" s="97"/>
      <c r="L77" s="237"/>
      <c r="M77" s="77"/>
      <c r="N77" s="76"/>
      <c r="O77" s="77"/>
      <c r="P77" s="237"/>
      <c r="Q77" s="77"/>
      <c r="R77" s="76"/>
      <c r="S77" s="97"/>
      <c r="T77" s="237"/>
      <c r="U77" s="77"/>
      <c r="V77" s="76"/>
      <c r="W77" s="97"/>
      <c r="X77" s="237"/>
      <c r="Y77" s="77"/>
      <c r="Z77" s="76"/>
      <c r="AA77" s="77">
        <v>16</v>
      </c>
      <c r="AB77" s="237" t="s">
        <v>254</v>
      </c>
      <c r="AC77" s="77">
        <v>4</v>
      </c>
      <c r="AD77" s="76"/>
      <c r="AE77" s="77"/>
      <c r="AF77" s="237"/>
      <c r="AG77" s="145"/>
      <c r="AH77" s="97" t="s">
        <v>12</v>
      </c>
      <c r="AI77" s="205">
        <v>4</v>
      </c>
      <c r="AJ77" s="76"/>
      <c r="AK77" s="317"/>
      <c r="AL77" s="435" t="s">
        <v>71</v>
      </c>
      <c r="AM77" s="436" t="s">
        <v>172</v>
      </c>
      <c r="AN77" s="437"/>
      <c r="AO77" s="438"/>
      <c r="AP77" s="122"/>
      <c r="AQ77" s="20"/>
      <c r="AR77" s="123"/>
      <c r="AS77" s="34"/>
      <c r="AT77" s="20"/>
      <c r="AU77" s="96"/>
    </row>
    <row r="78" spans="1:47" s="19" customFormat="1" ht="19.5" customHeight="1">
      <c r="A78" s="230" t="s">
        <v>117</v>
      </c>
      <c r="B78" s="139" t="s">
        <v>194</v>
      </c>
      <c r="C78" s="324" t="s">
        <v>131</v>
      </c>
      <c r="D78" s="36">
        <f t="shared" si="5"/>
        <v>20</v>
      </c>
      <c r="E78" s="129">
        <f t="shared" si="6"/>
        <v>6</v>
      </c>
      <c r="F78" s="76"/>
      <c r="G78" s="77"/>
      <c r="H78" s="237"/>
      <c r="I78" s="77"/>
      <c r="J78" s="76"/>
      <c r="K78" s="97"/>
      <c r="L78" s="237"/>
      <c r="M78" s="77"/>
      <c r="N78" s="76"/>
      <c r="O78" s="77"/>
      <c r="P78" s="237"/>
      <c r="Q78" s="77"/>
      <c r="R78" s="76"/>
      <c r="S78" s="97"/>
      <c r="T78" s="237"/>
      <c r="U78" s="77"/>
      <c r="V78" s="76"/>
      <c r="W78" s="97"/>
      <c r="X78" s="237"/>
      <c r="Y78" s="77"/>
      <c r="Z78" s="76"/>
      <c r="AA78" s="77"/>
      <c r="AB78" s="237"/>
      <c r="AC78" s="77"/>
      <c r="AD78" s="76">
        <v>20</v>
      </c>
      <c r="AE78" s="77"/>
      <c r="AF78" s="237" t="s">
        <v>12</v>
      </c>
      <c r="AG78" s="145">
        <v>6</v>
      </c>
      <c r="AH78" s="97"/>
      <c r="AI78" s="205"/>
      <c r="AJ78" s="76">
        <v>4</v>
      </c>
      <c r="AK78" s="317">
        <v>0</v>
      </c>
      <c r="AL78" s="433" t="s">
        <v>114</v>
      </c>
      <c r="AM78" s="460"/>
      <c r="AN78" s="437"/>
      <c r="AO78" s="438"/>
      <c r="AP78" s="122"/>
      <c r="AQ78" s="20"/>
      <c r="AR78" s="123"/>
      <c r="AS78" s="34"/>
      <c r="AT78" s="20"/>
      <c r="AU78" s="96"/>
    </row>
    <row r="79" spans="1:47" s="19" customFormat="1" ht="19.5" customHeight="1">
      <c r="A79" s="228" t="s">
        <v>115</v>
      </c>
      <c r="B79" s="412" t="s">
        <v>195</v>
      </c>
      <c r="C79" s="413" t="s">
        <v>257</v>
      </c>
      <c r="D79" s="45">
        <f t="shared" si="5"/>
        <v>16</v>
      </c>
      <c r="E79" s="291">
        <f t="shared" si="6"/>
        <v>3</v>
      </c>
      <c r="F79" s="289"/>
      <c r="G79" s="287"/>
      <c r="H79" s="414"/>
      <c r="I79" s="287"/>
      <c r="J79" s="289"/>
      <c r="K79" s="290"/>
      <c r="L79" s="414"/>
      <c r="M79" s="287"/>
      <c r="N79" s="289"/>
      <c r="O79" s="287"/>
      <c r="P79" s="414"/>
      <c r="Q79" s="287"/>
      <c r="R79" s="289"/>
      <c r="S79" s="290"/>
      <c r="T79" s="414"/>
      <c r="U79" s="287"/>
      <c r="V79" s="289"/>
      <c r="W79" s="290"/>
      <c r="X79" s="414"/>
      <c r="Y79" s="287"/>
      <c r="Z79" s="289"/>
      <c r="AA79" s="290"/>
      <c r="AB79" s="414"/>
      <c r="AC79" s="287"/>
      <c r="AD79" s="45"/>
      <c r="AE79" s="83">
        <v>16</v>
      </c>
      <c r="AF79" s="429" t="s">
        <v>254</v>
      </c>
      <c r="AG79" s="291">
        <v>3</v>
      </c>
      <c r="AH79" s="415"/>
      <c r="AI79" s="416"/>
      <c r="AJ79" s="417">
        <v>0</v>
      </c>
      <c r="AK79" s="418">
        <v>0</v>
      </c>
      <c r="AL79" s="439" t="s">
        <v>68</v>
      </c>
      <c r="AM79" s="440" t="s">
        <v>169</v>
      </c>
      <c r="AN79" s="441"/>
      <c r="AO79" s="442"/>
      <c r="AP79" s="122"/>
      <c r="AQ79" s="20"/>
      <c r="AR79" s="123"/>
      <c r="AS79" s="34"/>
      <c r="AT79" s="20"/>
      <c r="AU79" s="96"/>
    </row>
    <row r="80" spans="1:47" s="19" customFormat="1" ht="19.5" customHeight="1">
      <c r="A80" s="120"/>
      <c r="B80" s="493" t="s">
        <v>273</v>
      </c>
      <c r="C80" s="494"/>
      <c r="D80" s="75"/>
      <c r="E80" s="75"/>
      <c r="F80" s="75"/>
      <c r="G80" s="75"/>
      <c r="H80" s="241"/>
      <c r="I80" s="75"/>
      <c r="J80" s="75"/>
      <c r="K80" s="75"/>
      <c r="L80" s="241"/>
      <c r="M80" s="75"/>
      <c r="N80" s="75"/>
      <c r="O80" s="75"/>
      <c r="P80" s="241"/>
      <c r="Q80" s="75"/>
      <c r="R80" s="75"/>
      <c r="S80" s="75"/>
      <c r="T80" s="241"/>
      <c r="U80" s="75"/>
      <c r="V80" s="75"/>
      <c r="W80" s="75"/>
      <c r="X80" s="241"/>
      <c r="Y80" s="75"/>
      <c r="Z80" s="75"/>
      <c r="AA80" s="75"/>
      <c r="AB80" s="241"/>
      <c r="AC80" s="75"/>
      <c r="AD80" s="75"/>
      <c r="AE80" s="75"/>
      <c r="AF80" s="241"/>
      <c r="AG80" s="75"/>
      <c r="AH80" s="75"/>
      <c r="AI80" s="224"/>
      <c r="AJ80" s="75"/>
      <c r="AK80" s="75"/>
      <c r="AL80" s="431" t="s">
        <v>114</v>
      </c>
      <c r="AM80" s="432" t="s">
        <v>281</v>
      </c>
      <c r="AN80" s="432" t="s">
        <v>81</v>
      </c>
      <c r="AO80" s="432" t="s">
        <v>283</v>
      </c>
      <c r="AP80" s="122"/>
      <c r="AQ80" s="20"/>
      <c r="AR80" s="123"/>
      <c r="AS80" s="34"/>
      <c r="AT80" s="20"/>
      <c r="AU80" s="96"/>
    </row>
    <row r="81" spans="1:47" s="19" customFormat="1" ht="19.5" customHeight="1">
      <c r="A81" s="229" t="s">
        <v>87</v>
      </c>
      <c r="B81" s="137" t="s">
        <v>196</v>
      </c>
      <c r="C81" s="138" t="s">
        <v>132</v>
      </c>
      <c r="D81" s="31">
        <f t="shared" si="5"/>
        <v>36</v>
      </c>
      <c r="E81" s="126">
        <f t="shared" si="6"/>
        <v>8</v>
      </c>
      <c r="F81" s="85"/>
      <c r="G81" s="86"/>
      <c r="H81" s="236"/>
      <c r="I81" s="86"/>
      <c r="J81" s="85"/>
      <c r="K81" s="103"/>
      <c r="L81" s="236"/>
      <c r="M81" s="86"/>
      <c r="N81" s="85"/>
      <c r="O81" s="86"/>
      <c r="P81" s="236"/>
      <c r="Q81" s="86"/>
      <c r="R81" s="85"/>
      <c r="S81" s="103"/>
      <c r="T81" s="236"/>
      <c r="U81" s="86"/>
      <c r="V81" s="85">
        <v>20</v>
      </c>
      <c r="W81" s="103">
        <v>16</v>
      </c>
      <c r="X81" s="236" t="s">
        <v>12</v>
      </c>
      <c r="Y81" s="86">
        <v>8</v>
      </c>
      <c r="Z81" s="85"/>
      <c r="AA81" s="86"/>
      <c r="AB81" s="236"/>
      <c r="AC81" s="86"/>
      <c r="AD81" s="85"/>
      <c r="AE81" s="86"/>
      <c r="AF81" s="236"/>
      <c r="AG81" s="147"/>
      <c r="AH81" s="103"/>
      <c r="AI81" s="204"/>
      <c r="AJ81" s="85"/>
      <c r="AK81" s="316"/>
      <c r="AL81" s="443" t="s">
        <v>81</v>
      </c>
      <c r="AM81" s="444" t="s">
        <v>279</v>
      </c>
      <c r="AN81" s="433"/>
      <c r="AO81" s="445"/>
      <c r="AP81" s="122"/>
      <c r="AQ81" s="20"/>
      <c r="AR81" s="123"/>
      <c r="AS81" s="34"/>
      <c r="AT81" s="20"/>
      <c r="AU81" s="96"/>
    </row>
    <row r="82" spans="1:47" s="19" customFormat="1" ht="19.5" customHeight="1">
      <c r="A82" s="230" t="s">
        <v>88</v>
      </c>
      <c r="B82" s="139" t="s">
        <v>197</v>
      </c>
      <c r="C82" s="98" t="s">
        <v>133</v>
      </c>
      <c r="D82" s="36">
        <f t="shared" si="5"/>
        <v>36</v>
      </c>
      <c r="E82" s="129">
        <f t="shared" si="6"/>
        <v>8</v>
      </c>
      <c r="F82" s="85"/>
      <c r="G82" s="86"/>
      <c r="H82" s="236"/>
      <c r="I82" s="86"/>
      <c r="J82" s="85"/>
      <c r="K82" s="103"/>
      <c r="L82" s="236"/>
      <c r="M82" s="86"/>
      <c r="N82" s="85"/>
      <c r="O82" s="86"/>
      <c r="P82" s="236"/>
      <c r="Q82" s="86"/>
      <c r="R82" s="85"/>
      <c r="S82" s="103"/>
      <c r="T82" s="236"/>
      <c r="U82" s="86"/>
      <c r="V82" s="76"/>
      <c r="W82" s="97"/>
      <c r="X82" s="237"/>
      <c r="Y82" s="77"/>
      <c r="Z82" s="76">
        <v>20</v>
      </c>
      <c r="AA82" s="77">
        <v>16</v>
      </c>
      <c r="AB82" s="237" t="s">
        <v>12</v>
      </c>
      <c r="AC82" s="77">
        <v>8</v>
      </c>
      <c r="AD82" s="76"/>
      <c r="AE82" s="77"/>
      <c r="AF82" s="237"/>
      <c r="AG82" s="145"/>
      <c r="AH82" s="97" t="s">
        <v>12</v>
      </c>
      <c r="AI82" s="205">
        <v>9</v>
      </c>
      <c r="AJ82" s="76"/>
      <c r="AK82" s="317"/>
      <c r="AL82" s="441" t="s">
        <v>87</v>
      </c>
      <c r="AM82" s="446" t="s">
        <v>196</v>
      </c>
      <c r="AN82" s="437"/>
      <c r="AO82" s="438"/>
      <c r="AP82" s="122"/>
      <c r="AQ82" s="20"/>
      <c r="AR82" s="123"/>
      <c r="AS82" s="34"/>
      <c r="AT82" s="20"/>
      <c r="AU82" s="96"/>
    </row>
    <row r="83" spans="1:47" s="19" customFormat="1" ht="19.5" customHeight="1">
      <c r="A83" s="230" t="s">
        <v>89</v>
      </c>
      <c r="B83" s="139" t="s">
        <v>285</v>
      </c>
      <c r="C83" s="98" t="s">
        <v>256</v>
      </c>
      <c r="D83" s="36">
        <f t="shared" si="5"/>
        <v>16</v>
      </c>
      <c r="E83" s="129">
        <f t="shared" si="6"/>
        <v>4</v>
      </c>
      <c r="F83" s="76"/>
      <c r="G83" s="77"/>
      <c r="H83" s="237"/>
      <c r="I83" s="77"/>
      <c r="J83" s="76"/>
      <c r="K83" s="97"/>
      <c r="L83" s="237"/>
      <c r="M83" s="77"/>
      <c r="N83" s="76"/>
      <c r="O83" s="77"/>
      <c r="P83" s="237"/>
      <c r="Q83" s="77"/>
      <c r="R83" s="76"/>
      <c r="S83" s="97"/>
      <c r="T83" s="237"/>
      <c r="U83" s="77"/>
      <c r="V83" s="76"/>
      <c r="W83" s="97"/>
      <c r="X83" s="237"/>
      <c r="Y83" s="77"/>
      <c r="Z83" s="76"/>
      <c r="AA83" s="77">
        <v>16</v>
      </c>
      <c r="AB83" s="237" t="s">
        <v>254</v>
      </c>
      <c r="AC83" s="77">
        <v>4</v>
      </c>
      <c r="AD83" s="76"/>
      <c r="AE83" s="77"/>
      <c r="AF83" s="237"/>
      <c r="AG83" s="145"/>
      <c r="AH83" s="97" t="s">
        <v>12</v>
      </c>
      <c r="AI83" s="205">
        <v>4</v>
      </c>
      <c r="AJ83" s="76"/>
      <c r="AK83" s="317"/>
      <c r="AL83" s="447" t="s">
        <v>61</v>
      </c>
      <c r="AM83" s="448" t="s">
        <v>161</v>
      </c>
      <c r="AN83" s="437"/>
      <c r="AO83" s="438"/>
      <c r="AP83" s="122"/>
      <c r="AQ83" s="20"/>
      <c r="AR83" s="123"/>
      <c r="AS83" s="34"/>
      <c r="AT83" s="20"/>
      <c r="AU83" s="96"/>
    </row>
    <row r="84" spans="1:47" s="19" customFormat="1" ht="19.5" customHeight="1">
      <c r="A84" s="230" t="s">
        <v>90</v>
      </c>
      <c r="B84" s="139" t="s">
        <v>198</v>
      </c>
      <c r="C84" s="98" t="s">
        <v>134</v>
      </c>
      <c r="D84" s="36">
        <f t="shared" si="5"/>
        <v>20</v>
      </c>
      <c r="E84" s="129">
        <f t="shared" si="6"/>
        <v>6</v>
      </c>
      <c r="F84" s="76"/>
      <c r="G84" s="77"/>
      <c r="H84" s="237"/>
      <c r="I84" s="77"/>
      <c r="J84" s="76"/>
      <c r="K84" s="97"/>
      <c r="L84" s="237"/>
      <c r="M84" s="77"/>
      <c r="N84" s="76"/>
      <c r="O84" s="77"/>
      <c r="P84" s="237"/>
      <c r="Q84" s="77"/>
      <c r="R84" s="76"/>
      <c r="S84" s="97"/>
      <c r="T84" s="237"/>
      <c r="U84" s="77"/>
      <c r="V84" s="76"/>
      <c r="W84" s="97"/>
      <c r="X84" s="237"/>
      <c r="Y84" s="77"/>
      <c r="Z84" s="76"/>
      <c r="AA84" s="77"/>
      <c r="AB84" s="237"/>
      <c r="AC84" s="77"/>
      <c r="AD84" s="76">
        <v>20</v>
      </c>
      <c r="AE84" s="77"/>
      <c r="AF84" s="237" t="s">
        <v>12</v>
      </c>
      <c r="AG84" s="145">
        <v>6</v>
      </c>
      <c r="AH84" s="97"/>
      <c r="AI84" s="205"/>
      <c r="AJ84" s="76">
        <v>4</v>
      </c>
      <c r="AK84" s="317">
        <v>0</v>
      </c>
      <c r="AL84" s="443" t="s">
        <v>87</v>
      </c>
      <c r="AM84" s="449" t="s">
        <v>196</v>
      </c>
      <c r="AN84" s="437"/>
      <c r="AO84" s="438"/>
      <c r="AP84" s="122"/>
      <c r="AQ84" s="20"/>
      <c r="AR84" s="123"/>
      <c r="AS84" s="34"/>
      <c r="AT84" s="20"/>
      <c r="AU84" s="96"/>
    </row>
    <row r="85" spans="1:47" s="19" customFormat="1" ht="19.5" customHeight="1">
      <c r="A85" s="419" t="s">
        <v>91</v>
      </c>
      <c r="B85" s="412" t="s">
        <v>199</v>
      </c>
      <c r="C85" s="398" t="s">
        <v>135</v>
      </c>
      <c r="D85" s="45">
        <f t="shared" si="5"/>
        <v>16</v>
      </c>
      <c r="E85" s="420">
        <f t="shared" si="6"/>
        <v>3</v>
      </c>
      <c r="F85" s="289"/>
      <c r="G85" s="287"/>
      <c r="H85" s="414"/>
      <c r="I85" s="287"/>
      <c r="J85" s="289"/>
      <c r="K85" s="290"/>
      <c r="L85" s="414"/>
      <c r="M85" s="287"/>
      <c r="N85" s="289"/>
      <c r="O85" s="287"/>
      <c r="P85" s="414"/>
      <c r="Q85" s="287"/>
      <c r="R85" s="289"/>
      <c r="S85" s="290"/>
      <c r="T85" s="414"/>
      <c r="U85" s="287"/>
      <c r="V85" s="289"/>
      <c r="W85" s="290"/>
      <c r="X85" s="414"/>
      <c r="Y85" s="287"/>
      <c r="Z85" s="289"/>
      <c r="AA85" s="290"/>
      <c r="AB85" s="414"/>
      <c r="AC85" s="287"/>
      <c r="AD85" s="45"/>
      <c r="AE85" s="83">
        <v>16</v>
      </c>
      <c r="AF85" s="429" t="s">
        <v>254</v>
      </c>
      <c r="AG85" s="291">
        <v>3</v>
      </c>
      <c r="AH85" s="415"/>
      <c r="AI85" s="416"/>
      <c r="AJ85" s="417">
        <v>0</v>
      </c>
      <c r="AK85" s="418">
        <v>0</v>
      </c>
      <c r="AL85" s="450" t="s">
        <v>87</v>
      </c>
      <c r="AM85" s="451" t="s">
        <v>196</v>
      </c>
      <c r="AN85" s="441"/>
      <c r="AO85" s="442"/>
      <c r="AP85" s="122"/>
      <c r="AQ85" s="20"/>
      <c r="AR85" s="123"/>
      <c r="AS85" s="34"/>
      <c r="AT85" s="20"/>
      <c r="AU85" s="96"/>
    </row>
    <row r="86" spans="1:47" s="19" customFormat="1" ht="19.5" customHeight="1">
      <c r="A86" s="120"/>
      <c r="B86" s="493" t="s">
        <v>274</v>
      </c>
      <c r="C86" s="494"/>
      <c r="D86" s="75"/>
      <c r="E86" s="75"/>
      <c r="F86" s="75"/>
      <c r="G86" s="75"/>
      <c r="H86" s="241"/>
      <c r="I86" s="75"/>
      <c r="J86" s="75"/>
      <c r="K86" s="75"/>
      <c r="L86" s="241"/>
      <c r="M86" s="75"/>
      <c r="N86" s="75"/>
      <c r="O86" s="75"/>
      <c r="P86" s="241"/>
      <c r="Q86" s="75"/>
      <c r="R86" s="75"/>
      <c r="S86" s="75"/>
      <c r="T86" s="241"/>
      <c r="U86" s="75"/>
      <c r="V86" s="75"/>
      <c r="W86" s="75"/>
      <c r="X86" s="241"/>
      <c r="Y86" s="75"/>
      <c r="Z86" s="75"/>
      <c r="AA86" s="75"/>
      <c r="AB86" s="241"/>
      <c r="AC86" s="75"/>
      <c r="AD86" s="75"/>
      <c r="AE86" s="75"/>
      <c r="AF86" s="241"/>
      <c r="AG86" s="75"/>
      <c r="AH86" s="75"/>
      <c r="AI86" s="224"/>
      <c r="AJ86" s="75"/>
      <c r="AK86" s="75"/>
      <c r="AL86" s="431" t="s">
        <v>114</v>
      </c>
      <c r="AM86" s="432" t="s">
        <v>281</v>
      </c>
      <c r="AN86" s="432" t="s">
        <v>81</v>
      </c>
      <c r="AO86" s="432" t="s">
        <v>283</v>
      </c>
      <c r="AP86" s="122"/>
      <c r="AQ86" s="20"/>
      <c r="AR86" s="123"/>
      <c r="AS86" s="34"/>
      <c r="AT86" s="20"/>
      <c r="AU86" s="96"/>
    </row>
    <row r="87" spans="1:47" s="19" customFormat="1" ht="19.5" customHeight="1">
      <c r="A87" s="229" t="s">
        <v>92</v>
      </c>
      <c r="B87" s="137" t="s">
        <v>200</v>
      </c>
      <c r="C87" s="138" t="s">
        <v>136</v>
      </c>
      <c r="D87" s="31">
        <f t="shared" si="5"/>
        <v>36</v>
      </c>
      <c r="E87" s="126">
        <f t="shared" si="6"/>
        <v>8</v>
      </c>
      <c r="F87" s="104"/>
      <c r="G87" s="105"/>
      <c r="H87" s="239"/>
      <c r="I87" s="105"/>
      <c r="J87" s="104"/>
      <c r="K87" s="106"/>
      <c r="L87" s="239"/>
      <c r="M87" s="105"/>
      <c r="N87" s="104"/>
      <c r="O87" s="105"/>
      <c r="P87" s="239"/>
      <c r="Q87" s="105"/>
      <c r="R87" s="104"/>
      <c r="S87" s="106"/>
      <c r="T87" s="239"/>
      <c r="U87" s="105"/>
      <c r="V87" s="85">
        <v>20</v>
      </c>
      <c r="W87" s="103">
        <v>16</v>
      </c>
      <c r="X87" s="236" t="s">
        <v>12</v>
      </c>
      <c r="Y87" s="86">
        <v>8</v>
      </c>
      <c r="Z87" s="85"/>
      <c r="AA87" s="86"/>
      <c r="AB87" s="236"/>
      <c r="AC87" s="86"/>
      <c r="AD87" s="85"/>
      <c r="AE87" s="86"/>
      <c r="AF87" s="236"/>
      <c r="AG87" s="147"/>
      <c r="AH87" s="103"/>
      <c r="AI87" s="204"/>
      <c r="AJ87" s="85"/>
      <c r="AK87" s="316"/>
      <c r="AL87" s="452" t="s">
        <v>83</v>
      </c>
      <c r="AM87" s="459"/>
      <c r="AN87" s="433"/>
      <c r="AO87" s="445"/>
      <c r="AP87" s="122"/>
      <c r="AQ87" s="20"/>
      <c r="AR87" s="123"/>
      <c r="AS87" s="34"/>
      <c r="AT87" s="20"/>
      <c r="AU87" s="96"/>
    </row>
    <row r="88" spans="1:47" s="19" customFormat="1" ht="19.5" customHeight="1">
      <c r="A88" s="230" t="s">
        <v>93</v>
      </c>
      <c r="B88" s="139" t="s">
        <v>201</v>
      </c>
      <c r="C88" s="98" t="s">
        <v>137</v>
      </c>
      <c r="D88" s="36">
        <f t="shared" si="5"/>
        <v>36</v>
      </c>
      <c r="E88" s="129">
        <f t="shared" si="6"/>
        <v>8</v>
      </c>
      <c r="F88" s="76"/>
      <c r="G88" s="77"/>
      <c r="H88" s="237"/>
      <c r="I88" s="77"/>
      <c r="J88" s="76"/>
      <c r="K88" s="97"/>
      <c r="L88" s="237"/>
      <c r="M88" s="77"/>
      <c r="N88" s="76"/>
      <c r="O88" s="77"/>
      <c r="P88" s="237"/>
      <c r="Q88" s="77"/>
      <c r="R88" s="76"/>
      <c r="S88" s="97"/>
      <c r="T88" s="237"/>
      <c r="U88" s="77"/>
      <c r="V88" s="76"/>
      <c r="W88" s="97"/>
      <c r="X88" s="237"/>
      <c r="Y88" s="77"/>
      <c r="Z88" s="76">
        <v>20</v>
      </c>
      <c r="AA88" s="77">
        <v>16</v>
      </c>
      <c r="AB88" s="237" t="s">
        <v>12</v>
      </c>
      <c r="AC88" s="77">
        <v>8</v>
      </c>
      <c r="AD88" s="76"/>
      <c r="AE88" s="77"/>
      <c r="AF88" s="237"/>
      <c r="AG88" s="145"/>
      <c r="AH88" s="97" t="s">
        <v>12</v>
      </c>
      <c r="AI88" s="205">
        <v>9</v>
      </c>
      <c r="AJ88" s="76"/>
      <c r="AK88" s="317"/>
      <c r="AL88" s="443" t="s">
        <v>92</v>
      </c>
      <c r="AM88" s="453" t="s">
        <v>200</v>
      </c>
      <c r="AN88" s="437"/>
      <c r="AO88" s="438"/>
      <c r="AP88" s="122"/>
      <c r="AQ88" s="20"/>
      <c r="AR88" s="123"/>
      <c r="AS88" s="34"/>
      <c r="AT88" s="20"/>
      <c r="AU88" s="96"/>
    </row>
    <row r="89" spans="1:47" s="19" customFormat="1" ht="19.5" customHeight="1">
      <c r="A89" s="230" t="s">
        <v>94</v>
      </c>
      <c r="B89" s="139" t="s">
        <v>202</v>
      </c>
      <c r="C89" s="98" t="s">
        <v>211</v>
      </c>
      <c r="D89" s="36">
        <f t="shared" si="5"/>
        <v>16</v>
      </c>
      <c r="E89" s="129">
        <f t="shared" si="6"/>
        <v>4</v>
      </c>
      <c r="F89" s="85"/>
      <c r="G89" s="86"/>
      <c r="H89" s="236"/>
      <c r="I89" s="86"/>
      <c r="J89" s="85"/>
      <c r="K89" s="103"/>
      <c r="L89" s="236"/>
      <c r="M89" s="86"/>
      <c r="N89" s="85"/>
      <c r="O89" s="86"/>
      <c r="P89" s="236"/>
      <c r="Q89" s="86"/>
      <c r="R89" s="85"/>
      <c r="S89" s="103"/>
      <c r="T89" s="236"/>
      <c r="U89" s="86"/>
      <c r="V89" s="76"/>
      <c r="W89" s="97"/>
      <c r="X89" s="237"/>
      <c r="Y89" s="77"/>
      <c r="Z89" s="76"/>
      <c r="AA89" s="77">
        <v>16</v>
      </c>
      <c r="AB89" s="237" t="s">
        <v>254</v>
      </c>
      <c r="AC89" s="77">
        <v>4</v>
      </c>
      <c r="AD89" s="76"/>
      <c r="AE89" s="77"/>
      <c r="AF89" s="237"/>
      <c r="AG89" s="145"/>
      <c r="AH89" s="97" t="s">
        <v>12</v>
      </c>
      <c r="AI89" s="205">
        <v>4</v>
      </c>
      <c r="AJ89" s="76"/>
      <c r="AK89" s="317"/>
      <c r="AL89" s="437" t="s">
        <v>83</v>
      </c>
      <c r="AM89" s="454" t="s">
        <v>284</v>
      </c>
      <c r="AN89" s="437"/>
      <c r="AO89" s="438"/>
      <c r="AP89" s="122"/>
      <c r="AQ89" s="20"/>
      <c r="AR89" s="123"/>
      <c r="AS89" s="34"/>
      <c r="AT89" s="20"/>
      <c r="AU89" s="96"/>
    </row>
    <row r="90" spans="1:47" s="19" customFormat="1" ht="19.5" customHeight="1">
      <c r="A90" s="230" t="s">
        <v>95</v>
      </c>
      <c r="B90" s="139" t="s">
        <v>203</v>
      </c>
      <c r="C90" s="398" t="s">
        <v>138</v>
      </c>
      <c r="D90" s="36">
        <f t="shared" si="5"/>
        <v>20</v>
      </c>
      <c r="E90" s="129">
        <f t="shared" si="6"/>
        <v>6</v>
      </c>
      <c r="F90" s="76"/>
      <c r="G90" s="77"/>
      <c r="H90" s="237"/>
      <c r="I90" s="77"/>
      <c r="J90" s="76"/>
      <c r="K90" s="97"/>
      <c r="L90" s="237"/>
      <c r="M90" s="77"/>
      <c r="N90" s="76"/>
      <c r="O90" s="77"/>
      <c r="P90" s="237"/>
      <c r="Q90" s="77"/>
      <c r="R90" s="76"/>
      <c r="S90" s="97"/>
      <c r="T90" s="237"/>
      <c r="U90" s="77"/>
      <c r="V90" s="76"/>
      <c r="W90" s="97"/>
      <c r="X90" s="237"/>
      <c r="Y90" s="77"/>
      <c r="Z90" s="76"/>
      <c r="AA90" s="77"/>
      <c r="AB90" s="237"/>
      <c r="AC90" s="77"/>
      <c r="AD90" s="76">
        <v>20</v>
      </c>
      <c r="AE90" s="77"/>
      <c r="AF90" s="237" t="s">
        <v>12</v>
      </c>
      <c r="AG90" s="145">
        <v>6</v>
      </c>
      <c r="AH90" s="97"/>
      <c r="AI90" s="205"/>
      <c r="AJ90" s="76">
        <v>4</v>
      </c>
      <c r="AK90" s="317">
        <v>0</v>
      </c>
      <c r="AL90" s="437" t="s">
        <v>83</v>
      </c>
      <c r="AM90" s="454" t="s">
        <v>190</v>
      </c>
      <c r="AN90" s="437"/>
      <c r="AO90" s="438"/>
      <c r="AP90" s="122"/>
      <c r="AQ90" s="20"/>
      <c r="AR90" s="123"/>
      <c r="AS90" s="34"/>
      <c r="AT90" s="20"/>
      <c r="AU90" s="96"/>
    </row>
    <row r="91" spans="1:47" s="19" customFormat="1" ht="19.5" customHeight="1">
      <c r="A91" s="228" t="s">
        <v>96</v>
      </c>
      <c r="B91" s="140" t="s">
        <v>204</v>
      </c>
      <c r="C91" s="421" t="s">
        <v>139</v>
      </c>
      <c r="D91" s="36">
        <f t="shared" si="5"/>
        <v>16</v>
      </c>
      <c r="E91" s="129">
        <f t="shared" si="6"/>
        <v>3</v>
      </c>
      <c r="F91" s="76"/>
      <c r="G91" s="100"/>
      <c r="H91" s="238"/>
      <c r="I91" s="100"/>
      <c r="J91" s="99"/>
      <c r="K91" s="101"/>
      <c r="L91" s="238"/>
      <c r="M91" s="100"/>
      <c r="N91" s="99"/>
      <c r="O91" s="100"/>
      <c r="P91" s="238"/>
      <c r="Q91" s="100"/>
      <c r="R91" s="99"/>
      <c r="S91" s="101"/>
      <c r="T91" s="238"/>
      <c r="U91" s="100"/>
      <c r="V91" s="99"/>
      <c r="W91" s="101"/>
      <c r="X91" s="238"/>
      <c r="Y91" s="100"/>
      <c r="Z91" s="99"/>
      <c r="AA91" s="101"/>
      <c r="AB91" s="238"/>
      <c r="AC91" s="100"/>
      <c r="AD91" s="68"/>
      <c r="AE91" s="111">
        <v>16</v>
      </c>
      <c r="AF91" s="430" t="s">
        <v>254</v>
      </c>
      <c r="AG91" s="428">
        <v>3</v>
      </c>
      <c r="AH91" s="141"/>
      <c r="AI91" s="207"/>
      <c r="AJ91" s="107">
        <v>0</v>
      </c>
      <c r="AK91" s="319">
        <v>0</v>
      </c>
      <c r="AL91" s="455" t="s">
        <v>82</v>
      </c>
      <c r="AM91" s="456" t="s">
        <v>282</v>
      </c>
      <c r="AN91" s="457"/>
      <c r="AO91" s="458"/>
      <c r="AP91" s="122"/>
      <c r="AQ91" s="20"/>
      <c r="AR91" s="123"/>
      <c r="AS91" s="34"/>
      <c r="AT91" s="20"/>
      <c r="AU91" s="96"/>
    </row>
    <row r="92" spans="1:47" s="19" customFormat="1" ht="8.25" customHeight="1">
      <c r="A92" s="136"/>
      <c r="B92" s="159"/>
      <c r="C92" s="160"/>
      <c r="D92" s="218"/>
      <c r="E92" s="219"/>
      <c r="F92" s="82"/>
      <c r="G92" s="34"/>
      <c r="H92" s="20"/>
      <c r="I92" s="211"/>
      <c r="J92" s="212"/>
      <c r="K92" s="34"/>
      <c r="L92" s="20"/>
      <c r="M92" s="211"/>
      <c r="N92" s="94"/>
      <c r="O92" s="93"/>
      <c r="P92" s="242"/>
      <c r="Q92" s="112"/>
      <c r="R92" s="113"/>
      <c r="S92" s="212"/>
      <c r="T92" s="20"/>
      <c r="U92" s="34"/>
      <c r="V92" s="79"/>
      <c r="W92" s="34"/>
      <c r="X92" s="20"/>
      <c r="Y92" s="211"/>
      <c r="Z92" s="34"/>
      <c r="AA92" s="34"/>
      <c r="AB92" s="20"/>
      <c r="AC92" s="34"/>
      <c r="AD92" s="107"/>
      <c r="AE92" s="220"/>
      <c r="AF92" s="221"/>
      <c r="AG92" s="108"/>
      <c r="AH92" s="34"/>
      <c r="AI92" s="222"/>
      <c r="AJ92" s="79"/>
      <c r="AK92" s="34"/>
      <c r="AL92" s="166"/>
      <c r="AM92" s="34"/>
      <c r="AN92" s="223"/>
      <c r="AO92" s="217"/>
      <c r="AP92" s="122"/>
      <c r="AQ92" s="20"/>
      <c r="AR92" s="123"/>
      <c r="AS92" s="34"/>
      <c r="AT92" s="20"/>
      <c r="AU92" s="96"/>
    </row>
    <row r="93" spans="1:47" s="19" customFormat="1" ht="16.5" customHeight="1">
      <c r="A93" s="120"/>
      <c r="B93" s="499" t="s">
        <v>264</v>
      </c>
      <c r="C93" s="500"/>
      <c r="D93" s="25">
        <f>SUM(D94:D96)</f>
        <v>42</v>
      </c>
      <c r="E93" s="75">
        <f>SUM(E94:E96)</f>
        <v>10</v>
      </c>
      <c r="F93" s="355">
        <f>SUM(F94:F96)</f>
        <v>0</v>
      </c>
      <c r="G93" s="356">
        <f>SUM(G94:G96)</f>
        <v>0</v>
      </c>
      <c r="H93" s="357"/>
      <c r="I93" s="358">
        <f>SUM(I94:I96)</f>
        <v>0</v>
      </c>
      <c r="J93" s="355">
        <f>SUM(J94:J96)</f>
        <v>0</v>
      </c>
      <c r="K93" s="356">
        <f>SUM(K94:K96)</f>
        <v>0</v>
      </c>
      <c r="L93" s="357"/>
      <c r="M93" s="358">
        <f>SUM(M94:M96)</f>
        <v>0</v>
      </c>
      <c r="N93" s="355">
        <f>SUM(N94:N96)</f>
        <v>0</v>
      </c>
      <c r="O93" s="356">
        <f>SUM(O94:O96)</f>
        <v>0</v>
      </c>
      <c r="P93" s="357"/>
      <c r="Q93" s="358">
        <f>SUM(Q94:Q96)</f>
        <v>0</v>
      </c>
      <c r="R93" s="355">
        <f>SUM(R94:R96)</f>
        <v>14</v>
      </c>
      <c r="S93" s="356">
        <f>SUM(S94:S96)</f>
        <v>0</v>
      </c>
      <c r="T93" s="357"/>
      <c r="U93" s="358">
        <f>SUM(U94:U96)</f>
        <v>4</v>
      </c>
      <c r="V93" s="355">
        <f>SUM(V94:V96)</f>
        <v>0</v>
      </c>
      <c r="W93" s="356">
        <f>SUM(W94:W96)</f>
        <v>0</v>
      </c>
      <c r="X93" s="357"/>
      <c r="Y93" s="358">
        <f>SUM(Y94:Y96)</f>
        <v>0</v>
      </c>
      <c r="Z93" s="355">
        <f>SUM(Z94:Z96)</f>
        <v>0</v>
      </c>
      <c r="AA93" s="356">
        <f>SUM(AA94:AA96)</f>
        <v>0</v>
      </c>
      <c r="AB93" s="357"/>
      <c r="AC93" s="358">
        <f>SUM(AC94:AC96)</f>
        <v>0</v>
      </c>
      <c r="AD93" s="355">
        <f>SUM(AD94:AD96)</f>
        <v>28</v>
      </c>
      <c r="AE93" s="356">
        <f>SUM(AE94:AE96)</f>
        <v>0</v>
      </c>
      <c r="AF93" s="357"/>
      <c r="AG93" s="358">
        <f>SUM(AG94:AG96)</f>
        <v>6</v>
      </c>
      <c r="AH93" s="28"/>
      <c r="AI93" s="121">
        <f>SUM(AI94:AI96)</f>
        <v>0</v>
      </c>
      <c r="AJ93" s="26">
        <f>SUM(AJ94:AJ96)</f>
        <v>2</v>
      </c>
      <c r="AK93" s="27">
        <f>SUM(AK94:AK96)</f>
        <v>0</v>
      </c>
      <c r="AL93" s="27"/>
      <c r="AM93" s="75"/>
      <c r="AN93" s="27"/>
      <c r="AO93" s="121"/>
      <c r="AP93" s="122"/>
      <c r="AQ93" s="20"/>
      <c r="AR93" s="123"/>
      <c r="AS93" s="34"/>
      <c r="AT93" s="20"/>
      <c r="AU93" s="96"/>
    </row>
    <row r="94" spans="1:47" s="19" customFormat="1" ht="15" customHeight="1">
      <c r="A94" s="142" t="s">
        <v>97</v>
      </c>
      <c r="B94" s="143"/>
      <c r="C94" s="144" t="s">
        <v>34</v>
      </c>
      <c r="D94" s="61">
        <f>SUM(F94,G94,J94,K94,N94,O94,R94,S94,V94,W94,Z94,AA94,AD94,AE94,AH94,AI94)</f>
        <v>14</v>
      </c>
      <c r="E94" s="61">
        <f>SUM(I94,M94,Q94,U94,Y94,AC94,AG94)</f>
        <v>4</v>
      </c>
      <c r="F94" s="31"/>
      <c r="G94" s="32"/>
      <c r="H94" s="231"/>
      <c r="I94" s="359"/>
      <c r="J94" s="31"/>
      <c r="K94" s="32"/>
      <c r="L94" s="231"/>
      <c r="M94" s="359"/>
      <c r="N94" s="31"/>
      <c r="O94" s="32"/>
      <c r="P94" s="231"/>
      <c r="Q94" s="359"/>
      <c r="R94" s="343">
        <v>14</v>
      </c>
      <c r="S94" s="344">
        <v>0</v>
      </c>
      <c r="T94" s="345" t="s">
        <v>254</v>
      </c>
      <c r="U94" s="360">
        <v>4</v>
      </c>
      <c r="V94" s="31"/>
      <c r="W94" s="32"/>
      <c r="X94" s="231"/>
      <c r="Y94" s="359"/>
      <c r="Z94" s="31"/>
      <c r="AA94" s="32"/>
      <c r="AB94" s="231"/>
      <c r="AC94" s="359"/>
      <c r="AD94" s="343"/>
      <c r="AE94" s="344"/>
      <c r="AF94" s="345"/>
      <c r="AG94" s="360"/>
      <c r="AH94" s="97"/>
      <c r="AI94" s="145"/>
      <c r="AJ94" s="130">
        <v>2</v>
      </c>
      <c r="AK94" s="77">
        <v>0</v>
      </c>
      <c r="AL94" s="165"/>
      <c r="AM94" s="129"/>
      <c r="AN94" s="168"/>
      <c r="AO94" s="171"/>
      <c r="AP94" s="122"/>
      <c r="AQ94" s="34"/>
      <c r="AR94" s="34"/>
      <c r="AS94" s="34"/>
      <c r="AT94" s="20"/>
      <c r="AU94" s="96"/>
    </row>
    <row r="95" spans="1:47" s="19" customFormat="1" ht="15" customHeight="1">
      <c r="A95" s="128" t="s">
        <v>98</v>
      </c>
      <c r="B95" s="95"/>
      <c r="C95" s="146" t="s">
        <v>35</v>
      </c>
      <c r="D95" s="61">
        <f>SUM(F95,G95,J95,K95,N95,O95,R95,S95,V95,W95,Z95,AA95,AD95,AE95,AH95,AI95)</f>
        <v>14</v>
      </c>
      <c r="E95" s="61">
        <f>SUM(I95,M95,Q95,U95,Y95,AC95,AG95)</f>
        <v>3</v>
      </c>
      <c r="F95" s="36"/>
      <c r="G95" s="37"/>
      <c r="H95" s="232"/>
      <c r="I95" s="39"/>
      <c r="J95" s="36"/>
      <c r="K95" s="37"/>
      <c r="L95" s="232"/>
      <c r="M95" s="39"/>
      <c r="N95" s="36"/>
      <c r="O95" s="37"/>
      <c r="P95" s="232"/>
      <c r="Q95" s="39"/>
      <c r="R95" s="347"/>
      <c r="S95" s="348"/>
      <c r="T95" s="349"/>
      <c r="U95" s="361"/>
      <c r="V95" s="347"/>
      <c r="W95" s="348"/>
      <c r="X95" s="349"/>
      <c r="Y95" s="361"/>
      <c r="Z95" s="347"/>
      <c r="AA95" s="348"/>
      <c r="AB95" s="349"/>
      <c r="AC95" s="361"/>
      <c r="AD95" s="347">
        <v>14</v>
      </c>
      <c r="AE95" s="348">
        <v>0</v>
      </c>
      <c r="AF95" s="349" t="s">
        <v>12</v>
      </c>
      <c r="AG95" s="361">
        <v>3</v>
      </c>
      <c r="AH95" s="97"/>
      <c r="AI95" s="145"/>
      <c r="AJ95" s="130"/>
      <c r="AK95" s="77"/>
      <c r="AL95" s="165"/>
      <c r="AM95" s="129"/>
      <c r="AN95" s="168"/>
      <c r="AO95" s="172"/>
      <c r="AP95" s="122"/>
      <c r="AQ95" s="34"/>
      <c r="AR95" s="34"/>
      <c r="AS95" s="34"/>
      <c r="AT95" s="20"/>
      <c r="AU95" s="96"/>
    </row>
    <row r="96" spans="1:47" s="19" customFormat="1" ht="15" customHeight="1">
      <c r="A96" s="128" t="s">
        <v>103</v>
      </c>
      <c r="B96" s="95"/>
      <c r="C96" s="146" t="s">
        <v>36</v>
      </c>
      <c r="D96" s="61">
        <f>SUM(F96,G96,J96,K96,N96,O96,R96,S96,V96,W96,Z96,AA96,AD96,AE96,AH96,AI96)</f>
        <v>14</v>
      </c>
      <c r="E96" s="61">
        <f>SUM(I96,M96,Q96,U96,Y96,AC96,AG96)</f>
        <v>3</v>
      </c>
      <c r="F96" s="36"/>
      <c r="G96" s="37"/>
      <c r="H96" s="232"/>
      <c r="I96" s="39"/>
      <c r="J96" s="36"/>
      <c r="K96" s="37"/>
      <c r="L96" s="232"/>
      <c r="M96" s="39"/>
      <c r="N96" s="36"/>
      <c r="O96" s="37"/>
      <c r="P96" s="232"/>
      <c r="Q96" s="39"/>
      <c r="R96" s="36"/>
      <c r="S96" s="37"/>
      <c r="T96" s="232"/>
      <c r="U96" s="39"/>
      <c r="V96" s="36"/>
      <c r="W96" s="37"/>
      <c r="X96" s="232"/>
      <c r="Y96" s="39"/>
      <c r="Z96" s="347"/>
      <c r="AA96" s="348"/>
      <c r="AB96" s="349"/>
      <c r="AC96" s="350"/>
      <c r="AD96" s="36">
        <v>14</v>
      </c>
      <c r="AE96" s="37">
        <v>0</v>
      </c>
      <c r="AF96" s="232" t="s">
        <v>12</v>
      </c>
      <c r="AG96" s="39">
        <v>3</v>
      </c>
      <c r="AH96" s="97"/>
      <c r="AI96" s="145"/>
      <c r="AJ96" s="130"/>
      <c r="AK96" s="77"/>
      <c r="AL96" s="165"/>
      <c r="AM96" s="129"/>
      <c r="AN96" s="168"/>
      <c r="AO96" s="172"/>
      <c r="AP96" s="122"/>
      <c r="AQ96" s="34"/>
      <c r="AR96" s="34"/>
      <c r="AS96" s="34"/>
      <c r="AT96" s="20"/>
      <c r="AU96" s="96"/>
    </row>
    <row r="97" spans="1:47" s="19" customFormat="1" ht="6" customHeight="1">
      <c r="A97" s="148"/>
      <c r="B97" s="149"/>
      <c r="C97" s="150"/>
      <c r="D97" s="75"/>
      <c r="E97" s="75"/>
      <c r="F97" s="75"/>
      <c r="G97" s="75"/>
      <c r="H97" s="241"/>
      <c r="I97" s="224"/>
      <c r="J97" s="75"/>
      <c r="K97" s="75"/>
      <c r="L97" s="241"/>
      <c r="M97" s="224"/>
      <c r="N97" s="75"/>
      <c r="O97" s="75"/>
      <c r="P97" s="241"/>
      <c r="Q97" s="224"/>
      <c r="R97" s="75"/>
      <c r="S97" s="75"/>
      <c r="T97" s="241"/>
      <c r="U97" s="224"/>
      <c r="V97" s="75"/>
      <c r="W97" s="75"/>
      <c r="X97" s="241"/>
      <c r="Y97" s="224"/>
      <c r="Z97" s="75"/>
      <c r="AA97" s="75"/>
      <c r="AB97" s="241"/>
      <c r="AC97" s="224"/>
      <c r="AD97" s="75"/>
      <c r="AE97" s="75"/>
      <c r="AF97" s="241"/>
      <c r="AG97" s="224"/>
      <c r="AH97" s="151"/>
      <c r="AI97" s="58"/>
      <c r="AJ97" s="80"/>
      <c r="AK97" s="151"/>
      <c r="AL97" s="28"/>
      <c r="AM97" s="75"/>
      <c r="AN97" s="27"/>
      <c r="AO97" s="173"/>
      <c r="AP97" s="122"/>
      <c r="AQ97" s="34"/>
      <c r="AR97" s="34"/>
      <c r="AS97" s="34"/>
      <c r="AT97" s="20"/>
      <c r="AU97" s="96"/>
    </row>
    <row r="98" spans="1:47" s="19" customFormat="1" ht="15" customHeight="1" thickBot="1">
      <c r="A98" s="152"/>
      <c r="B98" s="153" t="s">
        <v>205</v>
      </c>
      <c r="C98" s="154" t="s">
        <v>15</v>
      </c>
      <c r="D98" s="362">
        <v>20</v>
      </c>
      <c r="E98" s="363">
        <v>15</v>
      </c>
      <c r="F98" s="362"/>
      <c r="G98" s="364"/>
      <c r="H98" s="365"/>
      <c r="I98" s="366"/>
      <c r="J98" s="362"/>
      <c r="K98" s="364"/>
      <c r="L98" s="365"/>
      <c r="M98" s="366"/>
      <c r="N98" s="362"/>
      <c r="O98" s="364"/>
      <c r="P98" s="365"/>
      <c r="Q98" s="366"/>
      <c r="R98" s="362"/>
      <c r="S98" s="364"/>
      <c r="T98" s="365"/>
      <c r="U98" s="366"/>
      <c r="V98" s="362"/>
      <c r="W98" s="364"/>
      <c r="X98" s="365"/>
      <c r="Y98" s="366"/>
      <c r="Z98" s="362"/>
      <c r="AA98" s="364"/>
      <c r="AB98" s="365"/>
      <c r="AC98" s="366"/>
      <c r="AD98" s="367">
        <v>20</v>
      </c>
      <c r="AE98" s="368"/>
      <c r="AF98" s="369" t="s">
        <v>277</v>
      </c>
      <c r="AG98" s="370">
        <v>15</v>
      </c>
      <c r="AH98" s="157"/>
      <c r="AI98" s="225"/>
      <c r="AJ98" s="155"/>
      <c r="AK98" s="156"/>
      <c r="AL98" s="167"/>
      <c r="AM98" s="158"/>
      <c r="AN98" s="226"/>
      <c r="AO98" s="227"/>
      <c r="AP98" s="122"/>
      <c r="AQ98" s="34"/>
      <c r="AR98" s="34"/>
      <c r="AS98" s="34"/>
      <c r="AT98" s="20"/>
      <c r="AU98" s="96"/>
    </row>
    <row r="99" spans="2:41" ht="24.75" customHeight="1" thickTop="1">
      <c r="B99" s="371">
        <f>SUM(F99+G99+J99+K99+N99+O99+R99+S99+V99+W99+Z99+AA99+AD99+AE99)</f>
        <v>844</v>
      </c>
      <c r="C99" s="372" t="s">
        <v>14</v>
      </c>
      <c r="D99" s="373">
        <f>SUM(D8+D21+D27+D67+D73+D93+D98)</f>
        <v>844</v>
      </c>
      <c r="E99" s="373">
        <f>SUM(E8+E21+E27+E67+E73+E93+E98)</f>
        <v>210</v>
      </c>
      <c r="F99" s="373">
        <f>SUM(F8+F21+F27+F67+F73+F93+F98)</f>
        <v>72</v>
      </c>
      <c r="G99" s="373">
        <f>SUM(G8+G21+G27+G67+G73+G93+G98)</f>
        <v>24</v>
      </c>
      <c r="H99" s="374"/>
      <c r="I99" s="373">
        <f>SUM(I8+I21+I27+I67+I73+I93+I98)</f>
        <v>22</v>
      </c>
      <c r="J99" s="373">
        <f>SUM(J8+J21+J27+J67+J73+J93+J98)</f>
        <v>100</v>
      </c>
      <c r="K99" s="373">
        <f>SUM(K8+K21+K27+K67+K73+K93+K98)</f>
        <v>12</v>
      </c>
      <c r="L99" s="374"/>
      <c r="M99" s="373">
        <f>SUM(M8+M21+M27+M67+M73+M93+M98)</f>
        <v>26</v>
      </c>
      <c r="N99" s="373">
        <f>SUM(N8+N21+N27+N67+N73+N93+N98)</f>
        <v>108</v>
      </c>
      <c r="O99" s="373">
        <f>SUM(O8+O21+O27+O67+O73+O93+O98)</f>
        <v>24</v>
      </c>
      <c r="P99" s="374"/>
      <c r="Q99" s="373">
        <f>SUM(Q8+Q21+Q27+Q67+Q73+Q93+Q98)</f>
        <v>29</v>
      </c>
      <c r="R99" s="373">
        <f>SUM(R8+R21+R27+R67+R73+R93+R98)</f>
        <v>78</v>
      </c>
      <c r="S99" s="373">
        <f>SUM(S8+S21+S27+S67+S73+S93+S98)</f>
        <v>60</v>
      </c>
      <c r="T99" s="374"/>
      <c r="U99" s="373">
        <f>SUM(U8+U21+U27+U67+U73+U93+U98)</f>
        <v>33</v>
      </c>
      <c r="V99" s="373">
        <f>SUM(V8+V21+V27+V67+V73+V93+V98)</f>
        <v>76</v>
      </c>
      <c r="W99" s="373">
        <f>SUM(W8+W21+W27+W67+W73+W93+W98)</f>
        <v>58</v>
      </c>
      <c r="X99" s="374"/>
      <c r="Y99" s="373">
        <f>SUM(Y8+Y21+Y27+Y67+Y73+Y93+Y98)</f>
        <v>32</v>
      </c>
      <c r="Z99" s="373">
        <f>SUM(Z8+Z21+Z27+Z67+Z73+Z93+Z98)</f>
        <v>72</v>
      </c>
      <c r="AA99" s="373">
        <f>SUM(AA8+AA21+AA27+AA67+AA73+AA93+AA98)</f>
        <v>64</v>
      </c>
      <c r="AB99" s="374"/>
      <c r="AC99" s="373">
        <f>SUM(AC8+AC21+AC27+AC67+AC73+AC93+AC98)</f>
        <v>35</v>
      </c>
      <c r="AD99" s="373">
        <f>SUM(AD8+AD21+AD27+AD67+AD73+AD93+AD98)</f>
        <v>80</v>
      </c>
      <c r="AE99" s="373">
        <f>SUM(AE8+AE21+AE27+AE67+AE73+AE93+AE98)</f>
        <v>16</v>
      </c>
      <c r="AF99" s="374"/>
      <c r="AG99" s="373">
        <f>SUM(AG8+AG21+AG27+AG67+AG73+AG93+AG98)</f>
        <v>33</v>
      </c>
      <c r="AH99" s="373"/>
      <c r="AI99" s="375"/>
      <c r="AJ99" s="375"/>
      <c r="AK99" s="376"/>
      <c r="AL99" s="84"/>
      <c r="AM99" s="5"/>
      <c r="AN99" s="20"/>
      <c r="AO99" s="5"/>
    </row>
    <row r="100" spans="2:41" ht="19.5" customHeight="1">
      <c r="B100" s="371"/>
      <c r="C100" s="377" t="s">
        <v>102</v>
      </c>
      <c r="D100" s="63"/>
      <c r="E100" s="378"/>
      <c r="F100" s="63">
        <f>SUM(F99+G99)</f>
        <v>96</v>
      </c>
      <c r="G100" s="379"/>
      <c r="H100" s="380"/>
      <c r="I100" s="378"/>
      <c r="J100" s="63">
        <f>SUM(J99+K99)</f>
        <v>112</v>
      </c>
      <c r="K100" s="379"/>
      <c r="L100" s="380"/>
      <c r="M100" s="378"/>
      <c r="N100" s="63">
        <f>SUM(N99+O99)</f>
        <v>132</v>
      </c>
      <c r="O100" s="379"/>
      <c r="P100" s="380"/>
      <c r="Q100" s="378"/>
      <c r="R100" s="63">
        <f>SUM(R99+S99)</f>
        <v>138</v>
      </c>
      <c r="S100" s="379"/>
      <c r="T100" s="380"/>
      <c r="U100" s="378"/>
      <c r="V100" s="63">
        <f>SUM(V99+W99)</f>
        <v>134</v>
      </c>
      <c r="W100" s="379"/>
      <c r="X100" s="380"/>
      <c r="Y100" s="378"/>
      <c r="Z100" s="63">
        <f>SUM(Z99+AA99)</f>
        <v>136</v>
      </c>
      <c r="AA100" s="379"/>
      <c r="AB100" s="380"/>
      <c r="AC100" s="378"/>
      <c r="AD100" s="63">
        <f>SUM(AD99+AE99)</f>
        <v>96</v>
      </c>
      <c r="AE100" s="379"/>
      <c r="AF100" s="380"/>
      <c r="AG100" s="378"/>
      <c r="AH100" s="63"/>
      <c r="AI100" s="379"/>
      <c r="AJ100" s="379"/>
      <c r="AK100" s="378"/>
      <c r="AL100" s="84"/>
      <c r="AM100" s="5"/>
      <c r="AN100" s="20"/>
      <c r="AO100" s="5"/>
    </row>
    <row r="101" spans="2:41" ht="19.5" customHeight="1">
      <c r="B101" s="371"/>
      <c r="C101" s="381" t="s">
        <v>13</v>
      </c>
      <c r="D101" s="31"/>
      <c r="E101" s="359"/>
      <c r="F101" s="31"/>
      <c r="G101" s="32"/>
      <c r="H101" s="231">
        <f>COUNTIF(H8:H96,"v")</f>
        <v>5</v>
      </c>
      <c r="I101" s="62"/>
      <c r="J101" s="31"/>
      <c r="K101" s="32"/>
      <c r="L101" s="231">
        <f>COUNTIF(L8:L96,"v")</f>
        <v>5</v>
      </c>
      <c r="M101" s="62"/>
      <c r="N101" s="31"/>
      <c r="O101" s="32"/>
      <c r="P101" s="231">
        <f>COUNTIF(P8:P96,"v")</f>
        <v>5</v>
      </c>
      <c r="Q101" s="62"/>
      <c r="R101" s="31"/>
      <c r="S101" s="32"/>
      <c r="T101" s="231">
        <f>COUNTIF(T8:T96,"v")</f>
        <v>5</v>
      </c>
      <c r="U101" s="62"/>
      <c r="V101" s="31"/>
      <c r="W101" s="32"/>
      <c r="X101" s="231">
        <f>COUNTIF(X8:X79,"v")</f>
        <v>4</v>
      </c>
      <c r="Y101" s="62"/>
      <c r="Z101" s="31"/>
      <c r="AA101" s="32"/>
      <c r="AB101" s="232">
        <f>COUNTIF(AB8:AB79,"v")</f>
        <v>5</v>
      </c>
      <c r="AC101" s="62"/>
      <c r="AD101" s="31"/>
      <c r="AE101" s="32"/>
      <c r="AF101" s="231">
        <f>COUNTIF(AF8:AF79,"v")+COUNTIF(AF94:AF96,"v")</f>
        <v>4</v>
      </c>
      <c r="AG101" s="62"/>
      <c r="AH101" s="31"/>
      <c r="AI101" s="32"/>
      <c r="AJ101" s="32"/>
      <c r="AK101" s="62"/>
      <c r="AL101" s="84"/>
      <c r="AM101" s="5"/>
      <c r="AN101" s="20"/>
      <c r="AO101" s="5"/>
    </row>
    <row r="102" spans="2:41" ht="19.5" customHeight="1">
      <c r="B102" s="371">
        <f>SUM(I99+M99+Q99+U99+Y99+AC99+AG99)</f>
        <v>210</v>
      </c>
      <c r="C102" s="35" t="s">
        <v>255</v>
      </c>
      <c r="D102" s="36"/>
      <c r="E102" s="39"/>
      <c r="F102" s="36"/>
      <c r="G102" s="37"/>
      <c r="H102" s="232">
        <f>COUNTIF(H8:H96,"é")</f>
        <v>2</v>
      </c>
      <c r="I102" s="65"/>
      <c r="J102" s="36"/>
      <c r="K102" s="37"/>
      <c r="L102" s="232">
        <f>COUNTIF(L8:L96,"é")</f>
        <v>2</v>
      </c>
      <c r="M102" s="65"/>
      <c r="N102" s="36"/>
      <c r="O102" s="37"/>
      <c r="P102" s="232">
        <f>COUNTIF(P8:P96,"é")</f>
        <v>4</v>
      </c>
      <c r="Q102" s="65"/>
      <c r="R102" s="36"/>
      <c r="S102" s="37"/>
      <c r="T102" s="232">
        <f>COUNTIF(T8:T96,"é")</f>
        <v>6</v>
      </c>
      <c r="U102" s="65"/>
      <c r="V102" s="36"/>
      <c r="W102" s="37"/>
      <c r="X102" s="232">
        <f>COUNTIF(X8:X79,"é")</f>
        <v>3</v>
      </c>
      <c r="Y102" s="65"/>
      <c r="Z102" s="36"/>
      <c r="AA102" s="37"/>
      <c r="AB102" s="232">
        <f>COUNTIF(AB8:AB79,"é")</f>
        <v>2</v>
      </c>
      <c r="AC102" s="65"/>
      <c r="AD102" s="36"/>
      <c r="AE102" s="37"/>
      <c r="AF102" s="232">
        <f>COUNTIF(AF8:AF79,"é")+COUNTIF(AF94:AF98,"é")</f>
        <v>1</v>
      </c>
      <c r="AG102" s="65"/>
      <c r="AH102" s="36"/>
      <c r="AI102" s="37"/>
      <c r="AJ102" s="37"/>
      <c r="AK102" s="65"/>
      <c r="AL102" s="84"/>
      <c r="AM102" s="5"/>
      <c r="AN102" s="20"/>
      <c r="AO102" s="5"/>
    </row>
    <row r="103" spans="2:41" ht="18.75" customHeight="1" thickBot="1">
      <c r="B103" s="371"/>
      <c r="C103" s="422" t="s">
        <v>278</v>
      </c>
      <c r="D103" s="423"/>
      <c r="E103" s="424"/>
      <c r="F103" s="423"/>
      <c r="G103" s="425"/>
      <c r="H103" s="425">
        <f>COUNTIF(H98,"a")</f>
        <v>0</v>
      </c>
      <c r="I103" s="424"/>
      <c r="J103" s="425"/>
      <c r="K103" s="425"/>
      <c r="L103" s="425">
        <f>COUNTIF(L98,"a")</f>
        <v>0</v>
      </c>
      <c r="M103" s="424"/>
      <c r="N103" s="425"/>
      <c r="O103" s="425"/>
      <c r="P103" s="425">
        <f>COUNTIF(P98,"a")</f>
        <v>0</v>
      </c>
      <c r="Q103" s="424"/>
      <c r="R103" s="425"/>
      <c r="S103" s="425"/>
      <c r="T103" s="425">
        <f>COUNTIF(T98,"a")</f>
        <v>0</v>
      </c>
      <c r="U103" s="424"/>
      <c r="V103" s="425"/>
      <c r="W103" s="425"/>
      <c r="X103" s="425">
        <f>COUNTIF(X98,"a")</f>
        <v>0</v>
      </c>
      <c r="Y103" s="424"/>
      <c r="Z103" s="425"/>
      <c r="AA103" s="425"/>
      <c r="AB103" s="425">
        <f>COUNTIF(AB98,"a")</f>
        <v>0</v>
      </c>
      <c r="AC103" s="424"/>
      <c r="AD103" s="426"/>
      <c r="AE103" s="425"/>
      <c r="AF103" s="425">
        <f>COUNTIF(AF98,"a")</f>
        <v>1</v>
      </c>
      <c r="AG103" s="427"/>
      <c r="AH103" s="382"/>
      <c r="AI103" s="383"/>
      <c r="AJ103" s="383"/>
      <c r="AK103" s="384"/>
      <c r="AL103" s="84"/>
      <c r="AM103" s="5"/>
      <c r="AN103" s="20"/>
      <c r="AO103" s="5"/>
    </row>
    <row r="104" spans="2:41" ht="15" customHeight="1">
      <c r="B104" s="5"/>
      <c r="C104" s="55"/>
      <c r="D104" s="34"/>
      <c r="E104" s="34"/>
      <c r="F104" s="34"/>
      <c r="G104" s="34"/>
      <c r="H104" s="20"/>
      <c r="I104" s="212"/>
      <c r="J104" s="212"/>
      <c r="K104" s="212"/>
      <c r="L104" s="20"/>
      <c r="M104" s="212"/>
      <c r="N104" s="212"/>
      <c r="O104" s="212"/>
      <c r="P104" s="20"/>
      <c r="Q104" s="212"/>
      <c r="R104" s="212"/>
      <c r="S104" s="212"/>
      <c r="T104" s="20"/>
      <c r="U104" s="212"/>
      <c r="V104" s="212"/>
      <c r="W104" s="212"/>
      <c r="X104" s="20"/>
      <c r="Y104" s="212"/>
      <c r="Z104" s="34"/>
      <c r="AA104" s="34"/>
      <c r="AB104" s="20"/>
      <c r="AC104" s="212"/>
      <c r="AD104" s="34"/>
      <c r="AE104" s="34"/>
      <c r="AF104" s="20"/>
      <c r="AG104" s="212"/>
      <c r="AH104" s="34"/>
      <c r="AI104" s="34"/>
      <c r="AJ104" s="34"/>
      <c r="AK104" s="212"/>
      <c r="AL104" s="20"/>
      <c r="AM104" s="5"/>
      <c r="AN104" s="20"/>
      <c r="AO104" s="5"/>
    </row>
    <row r="105" spans="2:41" ht="15" customHeight="1">
      <c r="B105" s="89"/>
      <c r="C105" s="475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34"/>
      <c r="AB105" s="20"/>
      <c r="AC105" s="212"/>
      <c r="AD105" s="34"/>
      <c r="AE105" s="34"/>
      <c r="AF105" s="20"/>
      <c r="AG105" s="212"/>
      <c r="AH105" s="34"/>
      <c r="AI105" s="34"/>
      <c r="AJ105" s="34"/>
      <c r="AK105" s="212"/>
      <c r="AL105" s="20"/>
      <c r="AM105" s="5"/>
      <c r="AN105" s="20"/>
      <c r="AO105" s="5"/>
    </row>
    <row r="106" spans="2:41" ht="18.75" customHeight="1">
      <c r="B106" s="5"/>
      <c r="C106" s="55" t="s">
        <v>265</v>
      </c>
      <c r="D106" s="34" t="s">
        <v>276</v>
      </c>
      <c r="E106" s="34"/>
      <c r="F106" s="34"/>
      <c r="G106" s="34"/>
      <c r="H106" s="20"/>
      <c r="I106" s="212"/>
      <c r="J106" s="212"/>
      <c r="K106" s="212"/>
      <c r="L106" s="20"/>
      <c r="M106" s="212"/>
      <c r="N106" s="212"/>
      <c r="O106" s="212"/>
      <c r="P106" s="20"/>
      <c r="Q106" s="212"/>
      <c r="R106" s="212"/>
      <c r="S106" s="212"/>
      <c r="T106" s="20"/>
      <c r="U106" s="212"/>
      <c r="V106" s="212"/>
      <c r="W106" s="212"/>
      <c r="X106" s="20"/>
      <c r="Y106" s="212"/>
      <c r="Z106" s="34"/>
      <c r="AA106" s="34"/>
      <c r="AB106" s="20"/>
      <c r="AC106" s="212"/>
      <c r="AD106" s="34"/>
      <c r="AE106" s="34"/>
      <c r="AF106" s="20"/>
      <c r="AG106" s="212"/>
      <c r="AH106" s="34"/>
      <c r="AI106" s="34"/>
      <c r="AJ106" s="34"/>
      <c r="AK106" s="212"/>
      <c r="AL106" s="20"/>
      <c r="AM106" s="5"/>
      <c r="AN106" s="20"/>
      <c r="AO106" s="5"/>
    </row>
    <row r="107" spans="2:41" ht="18.75" customHeight="1">
      <c r="B107" s="5"/>
      <c r="C107" s="55"/>
      <c r="D107" s="34" t="s">
        <v>266</v>
      </c>
      <c r="E107" s="34"/>
      <c r="F107" s="34"/>
      <c r="G107" s="34"/>
      <c r="H107" s="20"/>
      <c r="I107" s="212"/>
      <c r="J107" s="212"/>
      <c r="K107" s="212"/>
      <c r="L107" s="20"/>
      <c r="M107" s="212"/>
      <c r="N107" s="212"/>
      <c r="O107" s="212"/>
      <c r="P107" s="20"/>
      <c r="Q107" s="212"/>
      <c r="R107" s="212"/>
      <c r="S107" s="212"/>
      <c r="T107" s="20"/>
      <c r="U107" s="212"/>
      <c r="V107" s="212"/>
      <c r="W107" s="212"/>
      <c r="X107" s="20"/>
      <c r="Y107" s="212"/>
      <c r="Z107" s="34"/>
      <c r="AA107" s="34"/>
      <c r="AB107" s="20"/>
      <c r="AC107" s="212"/>
      <c r="AD107" s="34"/>
      <c r="AE107" s="34"/>
      <c r="AF107" s="20"/>
      <c r="AG107" s="212"/>
      <c r="AH107" s="34"/>
      <c r="AI107" s="34"/>
      <c r="AJ107" s="34"/>
      <c r="AK107" s="212"/>
      <c r="AL107" s="20"/>
      <c r="AM107" s="5"/>
      <c r="AN107" s="20"/>
      <c r="AO107" s="5"/>
    </row>
    <row r="110" ht="15" customHeight="1" thickBot="1"/>
    <row r="111" spans="1:46" s="19" customFormat="1" ht="15.75">
      <c r="A111" s="249"/>
      <c r="B111" s="469" t="s">
        <v>40</v>
      </c>
      <c r="C111" s="471" t="s">
        <v>1</v>
      </c>
      <c r="D111" s="250" t="s">
        <v>212</v>
      </c>
      <c r="E111" s="250" t="s">
        <v>47</v>
      </c>
      <c r="F111" s="473" t="s">
        <v>0</v>
      </c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251"/>
      <c r="AE111" s="251"/>
      <c r="AF111" s="252"/>
      <c r="AG111" s="253"/>
      <c r="AK111" s="235"/>
      <c r="AL111" s="254"/>
      <c r="AM111" s="235"/>
      <c r="AN111" s="254"/>
      <c r="AP111" s="34"/>
      <c r="AQ111" s="34"/>
      <c r="AR111" s="34"/>
      <c r="AS111" s="20"/>
      <c r="AT111" s="96"/>
    </row>
    <row r="112" spans="1:46" s="19" customFormat="1" ht="16.5" thickBot="1">
      <c r="A112" s="255"/>
      <c r="B112" s="470"/>
      <c r="C112" s="472"/>
      <c r="D112" s="256" t="s">
        <v>2</v>
      </c>
      <c r="E112" s="256"/>
      <c r="F112" s="257"/>
      <c r="G112" s="258"/>
      <c r="H112" s="258"/>
      <c r="I112" s="259"/>
      <c r="J112" s="258"/>
      <c r="K112" s="258" t="s">
        <v>4</v>
      </c>
      <c r="L112" s="258"/>
      <c r="M112" s="259"/>
      <c r="N112" s="258"/>
      <c r="O112" s="260" t="s">
        <v>5</v>
      </c>
      <c r="P112" s="258"/>
      <c r="Q112" s="259"/>
      <c r="R112" s="258"/>
      <c r="S112" s="260" t="s">
        <v>6</v>
      </c>
      <c r="T112" s="258"/>
      <c r="U112" s="259"/>
      <c r="V112" s="258"/>
      <c r="W112" s="260" t="s">
        <v>7</v>
      </c>
      <c r="X112" s="258"/>
      <c r="Y112" s="259"/>
      <c r="Z112" s="257"/>
      <c r="AA112" s="258" t="s">
        <v>8</v>
      </c>
      <c r="AB112" s="258"/>
      <c r="AC112" s="261"/>
      <c r="AD112" s="257"/>
      <c r="AE112" s="258" t="s">
        <v>21</v>
      </c>
      <c r="AF112" s="258"/>
      <c r="AG112" s="259"/>
      <c r="AK112" s="235"/>
      <c r="AL112" s="254"/>
      <c r="AM112" s="235"/>
      <c r="AN112" s="254"/>
      <c r="AP112" s="34"/>
      <c r="AQ112" s="34"/>
      <c r="AR112" s="34"/>
      <c r="AS112" s="20"/>
      <c r="AT112" s="96"/>
    </row>
    <row r="113" spans="1:46" s="19" customFormat="1" ht="16.5" thickBot="1">
      <c r="A113" s="262"/>
      <c r="B113" s="479" t="s">
        <v>213</v>
      </c>
      <c r="C113" s="480"/>
      <c r="D113" s="481"/>
      <c r="E113" s="481"/>
      <c r="F113" s="263"/>
      <c r="G113" s="263"/>
      <c r="H113" s="263"/>
      <c r="I113" s="264"/>
      <c r="J113" s="263"/>
      <c r="K113" s="263"/>
      <c r="L113" s="263"/>
      <c r="M113" s="264"/>
      <c r="N113" s="263"/>
      <c r="O113" s="265"/>
      <c r="P113" s="263"/>
      <c r="Q113" s="264"/>
      <c r="R113" s="263"/>
      <c r="S113" s="265"/>
      <c r="T113" s="263"/>
      <c r="U113" s="264"/>
      <c r="V113" s="263"/>
      <c r="W113" s="265"/>
      <c r="X113" s="263"/>
      <c r="Y113" s="264"/>
      <c r="Z113" s="263"/>
      <c r="AA113" s="263"/>
      <c r="AB113" s="263"/>
      <c r="AC113" s="264"/>
      <c r="AD113" s="263"/>
      <c r="AE113" s="263"/>
      <c r="AF113" s="263"/>
      <c r="AG113" s="266"/>
      <c r="AK113" s="235"/>
      <c r="AL113" s="254"/>
      <c r="AM113" s="235"/>
      <c r="AN113" s="254"/>
      <c r="AP113" s="34"/>
      <c r="AQ113" s="34"/>
      <c r="AR113" s="34"/>
      <c r="AS113" s="20"/>
      <c r="AT113" s="96"/>
    </row>
    <row r="114" spans="1:46" s="19" customFormat="1" ht="15.75">
      <c r="A114" s="267"/>
      <c r="B114" s="268" t="s">
        <v>217</v>
      </c>
      <c r="C114" s="269" t="s">
        <v>214</v>
      </c>
      <c r="D114" s="270">
        <v>12</v>
      </c>
      <c r="E114" s="271">
        <v>3</v>
      </c>
      <c r="F114" s="210"/>
      <c r="G114" s="272"/>
      <c r="H114" s="272"/>
      <c r="I114" s="273"/>
      <c r="J114" s="210"/>
      <c r="K114" s="272"/>
      <c r="L114" s="272"/>
      <c r="M114" s="273"/>
      <c r="N114" s="210"/>
      <c r="O114" s="272"/>
      <c r="P114" s="272"/>
      <c r="Q114" s="273"/>
      <c r="R114" s="210"/>
      <c r="S114" s="272"/>
      <c r="T114" s="272"/>
      <c r="U114" s="273"/>
      <c r="V114" s="210"/>
      <c r="W114" s="272"/>
      <c r="X114" s="272"/>
      <c r="Y114" s="273"/>
      <c r="Z114" s="210"/>
      <c r="AA114" s="272"/>
      <c r="AB114" s="272"/>
      <c r="AC114" s="273"/>
      <c r="AD114" s="210">
        <v>12</v>
      </c>
      <c r="AE114" s="272">
        <v>0</v>
      </c>
      <c r="AF114" s="272" t="s">
        <v>12</v>
      </c>
      <c r="AG114" s="273">
        <v>3</v>
      </c>
      <c r="AK114" s="235"/>
      <c r="AL114" s="254"/>
      <c r="AM114" s="235"/>
      <c r="AN114" s="254"/>
      <c r="AP114" s="34"/>
      <c r="AQ114" s="34"/>
      <c r="AR114" s="34"/>
      <c r="AS114" s="20"/>
      <c r="AT114" s="96"/>
    </row>
    <row r="115" spans="1:46" s="19" customFormat="1" ht="16.5" thickBot="1">
      <c r="A115" s="267"/>
      <c r="B115" s="274" t="s">
        <v>218</v>
      </c>
      <c r="C115" s="275" t="s">
        <v>215</v>
      </c>
      <c r="D115" s="46">
        <v>12</v>
      </c>
      <c r="E115" s="276">
        <v>3</v>
      </c>
      <c r="F115" s="45"/>
      <c r="G115" s="83"/>
      <c r="H115" s="83"/>
      <c r="I115" s="48"/>
      <c r="J115" s="45"/>
      <c r="K115" s="83"/>
      <c r="L115" s="83"/>
      <c r="M115" s="48"/>
      <c r="N115" s="45"/>
      <c r="O115" s="83"/>
      <c r="P115" s="83"/>
      <c r="Q115" s="48"/>
      <c r="R115" s="45"/>
      <c r="S115" s="83"/>
      <c r="T115" s="83"/>
      <c r="U115" s="48"/>
      <c r="V115" s="45"/>
      <c r="W115" s="83"/>
      <c r="X115" s="83"/>
      <c r="Y115" s="48"/>
      <c r="Z115" s="45"/>
      <c r="AA115" s="83"/>
      <c r="AB115" s="83"/>
      <c r="AC115" s="48"/>
      <c r="AD115" s="45">
        <v>12</v>
      </c>
      <c r="AE115" s="83">
        <v>0</v>
      </c>
      <c r="AF115" s="83" t="s">
        <v>12</v>
      </c>
      <c r="AG115" s="48">
        <v>3</v>
      </c>
      <c r="AK115" s="235"/>
      <c r="AL115" s="254"/>
      <c r="AM115" s="235"/>
      <c r="AN115" s="254"/>
      <c r="AP115" s="34"/>
      <c r="AQ115" s="34"/>
      <c r="AR115" s="34"/>
      <c r="AS115" s="20"/>
      <c r="AT115" s="96"/>
    </row>
    <row r="116" spans="1:46" s="19" customFormat="1" ht="16.5" thickBot="1">
      <c r="A116" s="304"/>
      <c r="B116" s="467" t="s">
        <v>216</v>
      </c>
      <c r="C116" s="468"/>
      <c r="D116" s="468"/>
      <c r="E116" s="468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8"/>
      <c r="AK116" s="235"/>
      <c r="AL116" s="254"/>
      <c r="AM116" s="235"/>
      <c r="AN116" s="254"/>
      <c r="AP116" s="34"/>
      <c r="AQ116" s="34"/>
      <c r="AR116" s="34"/>
      <c r="AS116" s="20"/>
      <c r="AT116" s="96"/>
    </row>
    <row r="117" spans="1:46" s="19" customFormat="1" ht="15.75">
      <c r="A117" s="267"/>
      <c r="B117" s="305" t="s">
        <v>230</v>
      </c>
      <c r="C117" s="306" t="s">
        <v>221</v>
      </c>
      <c r="D117" s="282">
        <v>14</v>
      </c>
      <c r="E117" s="309">
        <v>4</v>
      </c>
      <c r="F117" s="130"/>
      <c r="G117" s="77"/>
      <c r="H117" s="77"/>
      <c r="I117" s="39"/>
      <c r="J117" s="130"/>
      <c r="K117" s="77"/>
      <c r="L117" s="77"/>
      <c r="M117" s="39"/>
      <c r="N117" s="130"/>
      <c r="O117" s="77"/>
      <c r="P117" s="77"/>
      <c r="Q117" s="39"/>
      <c r="R117" s="312">
        <v>14</v>
      </c>
      <c r="S117" s="313"/>
      <c r="T117" s="313" t="s">
        <v>254</v>
      </c>
      <c r="U117" s="314">
        <v>4</v>
      </c>
      <c r="V117" s="312"/>
      <c r="W117" s="313"/>
      <c r="X117" s="313"/>
      <c r="Y117" s="314"/>
      <c r="Z117" s="312"/>
      <c r="AA117" s="313"/>
      <c r="AB117" s="313"/>
      <c r="AC117" s="314"/>
      <c r="AD117" s="76"/>
      <c r="AE117" s="97"/>
      <c r="AF117" s="77"/>
      <c r="AG117" s="145"/>
      <c r="AK117" s="235"/>
      <c r="AL117" s="254"/>
      <c r="AM117" s="235"/>
      <c r="AN117" s="254"/>
      <c r="AP117" s="34"/>
      <c r="AQ117" s="34"/>
      <c r="AR117" s="34"/>
      <c r="AS117" s="20"/>
      <c r="AT117" s="96"/>
    </row>
    <row r="118" spans="1:46" s="19" customFormat="1" ht="15.75">
      <c r="A118" s="267"/>
      <c r="B118" s="303" t="s">
        <v>231</v>
      </c>
      <c r="C118" s="284" t="s">
        <v>222</v>
      </c>
      <c r="D118" s="310">
        <v>14</v>
      </c>
      <c r="E118" s="311">
        <v>4</v>
      </c>
      <c r="F118" s="130"/>
      <c r="G118" s="77"/>
      <c r="H118" s="77"/>
      <c r="I118" s="39"/>
      <c r="J118" s="130"/>
      <c r="K118" s="77"/>
      <c r="L118" s="77"/>
      <c r="M118" s="39"/>
      <c r="N118" s="130"/>
      <c r="O118" s="77"/>
      <c r="P118" s="77"/>
      <c r="Q118" s="39"/>
      <c r="R118" s="76">
        <v>14</v>
      </c>
      <c r="S118" s="77"/>
      <c r="T118" s="77" t="s">
        <v>254</v>
      </c>
      <c r="U118" s="145">
        <v>4</v>
      </c>
      <c r="V118" s="76"/>
      <c r="W118" s="77"/>
      <c r="X118" s="77"/>
      <c r="Y118" s="145"/>
      <c r="Z118" s="76"/>
      <c r="AA118" s="77"/>
      <c r="AB118" s="77"/>
      <c r="AC118" s="145"/>
      <c r="AD118" s="76"/>
      <c r="AE118" s="77"/>
      <c r="AF118" s="77"/>
      <c r="AG118" s="145"/>
      <c r="AK118" s="235"/>
      <c r="AL118" s="254"/>
      <c r="AM118" s="235"/>
      <c r="AN118" s="254"/>
      <c r="AP118" s="34"/>
      <c r="AQ118" s="34"/>
      <c r="AR118" s="34"/>
      <c r="AS118" s="20"/>
      <c r="AT118" s="96"/>
    </row>
    <row r="119" spans="1:46" s="19" customFormat="1" ht="15.75">
      <c r="A119" s="267"/>
      <c r="B119" s="303" t="s">
        <v>204</v>
      </c>
      <c r="C119" s="283" t="s">
        <v>223</v>
      </c>
      <c r="D119" s="310">
        <v>14</v>
      </c>
      <c r="E119" s="311">
        <v>4</v>
      </c>
      <c r="F119" s="130"/>
      <c r="G119" s="77"/>
      <c r="H119" s="77"/>
      <c r="I119" s="39"/>
      <c r="J119" s="130"/>
      <c r="K119" s="77"/>
      <c r="L119" s="77"/>
      <c r="M119" s="39"/>
      <c r="N119" s="130"/>
      <c r="O119" s="77"/>
      <c r="P119" s="77"/>
      <c r="Q119" s="39"/>
      <c r="R119" s="76">
        <v>14</v>
      </c>
      <c r="S119" s="77"/>
      <c r="T119" s="77" t="s">
        <v>254</v>
      </c>
      <c r="U119" s="145">
        <v>4</v>
      </c>
      <c r="V119" s="76"/>
      <c r="W119" s="77"/>
      <c r="X119" s="77"/>
      <c r="Y119" s="145"/>
      <c r="Z119" s="76"/>
      <c r="AA119" s="77"/>
      <c r="AB119" s="77"/>
      <c r="AC119" s="145"/>
      <c r="AD119" s="76"/>
      <c r="AE119" s="77"/>
      <c r="AF119" s="77"/>
      <c r="AG119" s="145"/>
      <c r="AK119" s="235"/>
      <c r="AL119" s="254"/>
      <c r="AM119" s="235"/>
      <c r="AN119" s="254"/>
      <c r="AP119" s="34"/>
      <c r="AQ119" s="34"/>
      <c r="AR119" s="34"/>
      <c r="AS119" s="20"/>
      <c r="AT119" s="96"/>
    </row>
    <row r="120" spans="1:46" s="19" customFormat="1" ht="15.75">
      <c r="A120" s="267"/>
      <c r="B120" s="303" t="s">
        <v>243</v>
      </c>
      <c r="C120" s="283" t="s">
        <v>224</v>
      </c>
      <c r="D120" s="310">
        <v>14</v>
      </c>
      <c r="E120" s="311">
        <v>4</v>
      </c>
      <c r="F120" s="130"/>
      <c r="G120" s="77"/>
      <c r="H120" s="77"/>
      <c r="I120" s="39"/>
      <c r="J120" s="130"/>
      <c r="K120" s="77"/>
      <c r="L120" s="77"/>
      <c r="M120" s="39"/>
      <c r="N120" s="130"/>
      <c r="O120" s="77"/>
      <c r="P120" s="77"/>
      <c r="Q120" s="39"/>
      <c r="R120" s="76">
        <v>14</v>
      </c>
      <c r="S120" s="77"/>
      <c r="T120" s="77" t="s">
        <v>254</v>
      </c>
      <c r="U120" s="145">
        <v>4</v>
      </c>
      <c r="V120" s="76"/>
      <c r="W120" s="77"/>
      <c r="X120" s="77"/>
      <c r="Y120" s="145"/>
      <c r="Z120" s="76"/>
      <c r="AA120" s="77"/>
      <c r="AB120" s="77"/>
      <c r="AC120" s="145"/>
      <c r="AD120" s="76"/>
      <c r="AE120" s="77"/>
      <c r="AF120" s="77"/>
      <c r="AG120" s="145"/>
      <c r="AK120" s="235"/>
      <c r="AL120" s="254"/>
      <c r="AM120" s="235"/>
      <c r="AN120" s="254"/>
      <c r="AP120" s="34"/>
      <c r="AQ120" s="34"/>
      <c r="AR120" s="34"/>
      <c r="AS120" s="20"/>
      <c r="AT120" s="96"/>
    </row>
    <row r="121" spans="1:46" s="19" customFormat="1" ht="15.75">
      <c r="A121" s="267"/>
      <c r="B121" s="385" t="s">
        <v>228</v>
      </c>
      <c r="C121" s="386" t="s">
        <v>219</v>
      </c>
      <c r="D121" s="310">
        <v>14</v>
      </c>
      <c r="E121" s="311">
        <v>3</v>
      </c>
      <c r="F121" s="130"/>
      <c r="G121" s="77"/>
      <c r="H121" s="77"/>
      <c r="I121" s="39"/>
      <c r="J121" s="130"/>
      <c r="K121" s="77"/>
      <c r="L121" s="77"/>
      <c r="M121" s="39"/>
      <c r="N121" s="130"/>
      <c r="O121" s="77"/>
      <c r="P121" s="77"/>
      <c r="Q121" s="39"/>
      <c r="R121" s="76"/>
      <c r="S121" s="77"/>
      <c r="T121" s="77"/>
      <c r="U121" s="39"/>
      <c r="V121" s="76"/>
      <c r="W121" s="77"/>
      <c r="X121" s="77"/>
      <c r="Y121" s="145"/>
      <c r="Z121" s="76"/>
      <c r="AA121" s="77"/>
      <c r="AB121" s="77"/>
      <c r="AC121" s="145"/>
      <c r="AD121" s="99">
        <v>14</v>
      </c>
      <c r="AE121" s="97"/>
      <c r="AF121" s="77" t="s">
        <v>12</v>
      </c>
      <c r="AG121" s="145">
        <v>3</v>
      </c>
      <c r="AK121" s="235"/>
      <c r="AL121" s="254"/>
      <c r="AM121" s="235"/>
      <c r="AN121" s="254"/>
      <c r="AP121" s="34"/>
      <c r="AQ121" s="34"/>
      <c r="AR121" s="34"/>
      <c r="AS121" s="20"/>
      <c r="AT121" s="96"/>
    </row>
    <row r="122" spans="1:46" s="19" customFormat="1" ht="15.75">
      <c r="A122" s="267"/>
      <c r="B122" s="387" t="s">
        <v>229</v>
      </c>
      <c r="C122" s="386" t="s">
        <v>220</v>
      </c>
      <c r="D122" s="310">
        <v>14</v>
      </c>
      <c r="E122" s="311">
        <v>3</v>
      </c>
      <c r="F122" s="130"/>
      <c r="G122" s="77"/>
      <c r="H122" s="77"/>
      <c r="I122" s="145"/>
      <c r="J122" s="130"/>
      <c r="K122" s="77"/>
      <c r="L122" s="77"/>
      <c r="M122" s="145"/>
      <c r="N122" s="130"/>
      <c r="O122" s="77"/>
      <c r="P122" s="77"/>
      <c r="Q122" s="145"/>
      <c r="R122" s="130"/>
      <c r="S122" s="77"/>
      <c r="T122" s="77"/>
      <c r="U122" s="145"/>
      <c r="V122" s="76"/>
      <c r="W122" s="77"/>
      <c r="X122" s="77"/>
      <c r="Y122" s="145"/>
      <c r="Z122" s="76"/>
      <c r="AA122" s="77"/>
      <c r="AB122" s="77"/>
      <c r="AC122" s="145"/>
      <c r="AD122" s="281">
        <v>14</v>
      </c>
      <c r="AE122" s="97"/>
      <c r="AF122" s="77" t="s">
        <v>12</v>
      </c>
      <c r="AG122" s="145">
        <v>3</v>
      </c>
      <c r="AK122" s="235"/>
      <c r="AL122" s="254"/>
      <c r="AM122" s="235"/>
      <c r="AN122" s="254"/>
      <c r="AP122" s="34"/>
      <c r="AQ122" s="34"/>
      <c r="AR122" s="34"/>
      <c r="AS122" s="20"/>
      <c r="AT122" s="96"/>
    </row>
    <row r="123" spans="1:46" s="19" customFormat="1" ht="15.75">
      <c r="A123" s="267"/>
      <c r="B123" s="303" t="s">
        <v>148</v>
      </c>
      <c r="C123" s="283" t="s">
        <v>225</v>
      </c>
      <c r="D123" s="279">
        <v>14</v>
      </c>
      <c r="E123" s="280">
        <v>3</v>
      </c>
      <c r="F123" s="130"/>
      <c r="G123" s="77"/>
      <c r="H123" s="77"/>
      <c r="I123" s="39"/>
      <c r="J123" s="130"/>
      <c r="K123" s="77"/>
      <c r="L123" s="77"/>
      <c r="M123" s="39"/>
      <c r="N123" s="130"/>
      <c r="O123" s="77"/>
      <c r="P123" s="77"/>
      <c r="Q123" s="39"/>
      <c r="R123" s="130"/>
      <c r="S123" s="77"/>
      <c r="T123" s="77"/>
      <c r="U123" s="39"/>
      <c r="V123" s="76"/>
      <c r="W123" s="77"/>
      <c r="X123" s="77"/>
      <c r="Y123" s="145"/>
      <c r="Z123" s="76"/>
      <c r="AA123" s="77"/>
      <c r="AB123" s="77"/>
      <c r="AC123" s="145"/>
      <c r="AD123" s="76">
        <v>14</v>
      </c>
      <c r="AE123" s="97"/>
      <c r="AF123" s="77" t="s">
        <v>12</v>
      </c>
      <c r="AG123" s="145">
        <v>3</v>
      </c>
      <c r="AK123" s="235"/>
      <c r="AL123" s="254"/>
      <c r="AM123" s="235"/>
      <c r="AN123" s="254"/>
      <c r="AP123" s="34"/>
      <c r="AQ123" s="34"/>
      <c r="AR123" s="34"/>
      <c r="AS123" s="20"/>
      <c r="AT123" s="96"/>
    </row>
    <row r="124" spans="1:46" s="19" customFormat="1" ht="15.75">
      <c r="A124" s="267"/>
      <c r="B124" s="303" t="s">
        <v>232</v>
      </c>
      <c r="C124" s="283" t="s">
        <v>226</v>
      </c>
      <c r="D124" s="279">
        <v>14</v>
      </c>
      <c r="E124" s="280">
        <v>3</v>
      </c>
      <c r="F124" s="286"/>
      <c r="G124" s="287"/>
      <c r="H124" s="287"/>
      <c r="I124" s="288"/>
      <c r="J124" s="286"/>
      <c r="K124" s="287"/>
      <c r="L124" s="287"/>
      <c r="M124" s="288"/>
      <c r="N124" s="286"/>
      <c r="O124" s="287"/>
      <c r="P124" s="287"/>
      <c r="Q124" s="288"/>
      <c r="R124" s="286"/>
      <c r="S124" s="287"/>
      <c r="T124" s="287"/>
      <c r="U124" s="291"/>
      <c r="V124" s="76"/>
      <c r="W124" s="77"/>
      <c r="X124" s="77"/>
      <c r="Y124" s="145"/>
      <c r="Z124" s="76"/>
      <c r="AA124" s="77"/>
      <c r="AB124" s="77"/>
      <c r="AC124" s="145"/>
      <c r="AD124" s="289">
        <v>14</v>
      </c>
      <c r="AE124" s="290"/>
      <c r="AF124" s="287" t="s">
        <v>12</v>
      </c>
      <c r="AG124" s="291">
        <v>3</v>
      </c>
      <c r="AK124" s="235"/>
      <c r="AL124" s="254"/>
      <c r="AM124" s="235"/>
      <c r="AN124" s="254"/>
      <c r="AP124" s="34"/>
      <c r="AQ124" s="34"/>
      <c r="AR124" s="34"/>
      <c r="AS124" s="20"/>
      <c r="AT124" s="96"/>
    </row>
    <row r="125" spans="1:33" ht="15" customHeight="1" thickBot="1">
      <c r="A125" s="388"/>
      <c r="B125" s="307" t="s">
        <v>233</v>
      </c>
      <c r="C125" s="308" t="s">
        <v>227</v>
      </c>
      <c r="D125" s="279">
        <v>14</v>
      </c>
      <c r="E125" s="285">
        <v>3</v>
      </c>
      <c r="F125" s="297"/>
      <c r="G125" s="298"/>
      <c r="H125" s="298"/>
      <c r="I125" s="299"/>
      <c r="J125" s="297"/>
      <c r="K125" s="298"/>
      <c r="L125" s="298"/>
      <c r="M125" s="299"/>
      <c r="N125" s="297"/>
      <c r="O125" s="298"/>
      <c r="P125" s="298"/>
      <c r="Q125" s="299"/>
      <c r="R125" s="300"/>
      <c r="S125" s="301"/>
      <c r="T125" s="298"/>
      <c r="U125" s="302"/>
      <c r="V125" s="300"/>
      <c r="W125" s="298"/>
      <c r="X125" s="298"/>
      <c r="Y125" s="302"/>
      <c r="Z125" s="300"/>
      <c r="AA125" s="298"/>
      <c r="AB125" s="298"/>
      <c r="AC125" s="302"/>
      <c r="AD125" s="300">
        <v>14</v>
      </c>
      <c r="AE125" s="301"/>
      <c r="AF125" s="298" t="s">
        <v>12</v>
      </c>
      <c r="AG125" s="302">
        <v>3</v>
      </c>
    </row>
    <row r="126" spans="1:6" ht="15" customHeight="1">
      <c r="A126" s="389"/>
      <c r="B126" s="390"/>
      <c r="C126" s="292"/>
      <c r="D126" s="293"/>
      <c r="E126" s="294"/>
      <c r="F126" s="34"/>
    </row>
    <row r="127" spans="2:6" ht="15" customHeight="1">
      <c r="B127" s="391"/>
      <c r="C127" s="295"/>
      <c r="D127" s="118"/>
      <c r="E127" s="296"/>
      <c r="F127" s="34"/>
    </row>
    <row r="128" spans="2:6" ht="15" customHeight="1">
      <c r="B128" s="315" t="s">
        <v>234</v>
      </c>
      <c r="C128" s="247"/>
      <c r="D128" s="118"/>
      <c r="E128" s="296"/>
      <c r="F128" s="34"/>
    </row>
    <row r="129" spans="2:6" ht="15" customHeight="1">
      <c r="B129" s="461" t="s">
        <v>235</v>
      </c>
      <c r="C129" s="462"/>
      <c r="D129" s="118"/>
      <c r="E129" s="296"/>
      <c r="F129" s="34"/>
    </row>
    <row r="130" spans="2:6" ht="15" customHeight="1">
      <c r="B130" s="461" t="s">
        <v>236</v>
      </c>
      <c r="C130" s="462"/>
      <c r="D130" s="118"/>
      <c r="E130" s="296"/>
      <c r="F130" s="34"/>
    </row>
    <row r="131" spans="2:6" ht="15" customHeight="1">
      <c r="B131" s="461" t="s">
        <v>237</v>
      </c>
      <c r="C131" s="462"/>
      <c r="D131" s="118"/>
      <c r="E131" s="296"/>
      <c r="F131" s="34"/>
    </row>
    <row r="132" spans="2:6" ht="15" customHeight="1">
      <c r="B132" s="315"/>
      <c r="C132" s="247"/>
      <c r="D132" s="118"/>
      <c r="E132" s="296"/>
      <c r="F132" s="34"/>
    </row>
    <row r="133" spans="2:6" ht="15" customHeight="1">
      <c r="B133" s="315" t="s">
        <v>238</v>
      </c>
      <c r="C133" s="81"/>
      <c r="D133" s="118"/>
      <c r="E133" s="296"/>
      <c r="F133" s="34"/>
    </row>
    <row r="134" spans="2:6" ht="15" customHeight="1">
      <c r="B134" s="461" t="s">
        <v>236</v>
      </c>
      <c r="C134" s="462"/>
      <c r="D134" s="34"/>
      <c r="E134" s="34"/>
      <c r="F134" s="34"/>
    </row>
    <row r="135" spans="2:3" ht="15" customHeight="1">
      <c r="B135" s="315" t="s">
        <v>239</v>
      </c>
      <c r="C135" s="81"/>
    </row>
    <row r="136" spans="2:3" ht="15" customHeight="1">
      <c r="B136" s="315"/>
      <c r="C136" s="295"/>
    </row>
    <row r="137" spans="2:3" ht="15" customHeight="1">
      <c r="B137" s="315" t="s">
        <v>240</v>
      </c>
      <c r="C137" s="392"/>
    </row>
    <row r="138" spans="2:3" ht="15" customHeight="1">
      <c r="B138" s="461" t="s">
        <v>236</v>
      </c>
      <c r="C138" s="462"/>
    </row>
    <row r="139" spans="2:3" ht="15" customHeight="1">
      <c r="B139" s="461" t="s">
        <v>241</v>
      </c>
      <c r="C139" s="462"/>
    </row>
  </sheetData>
  <sheetProtection/>
  <mergeCells count="36">
    <mergeCell ref="F5:AK5"/>
    <mergeCell ref="B8:C8"/>
    <mergeCell ref="B27:C27"/>
    <mergeCell ref="C5:C6"/>
    <mergeCell ref="F64:AK64"/>
    <mergeCell ref="B74:C74"/>
    <mergeCell ref="B21:C21"/>
    <mergeCell ref="C54:L54"/>
    <mergeCell ref="C55:Z55"/>
    <mergeCell ref="B5:B6"/>
    <mergeCell ref="B80:C80"/>
    <mergeCell ref="B86:C86"/>
    <mergeCell ref="B64:B65"/>
    <mergeCell ref="B73:C73"/>
    <mergeCell ref="B93:C93"/>
    <mergeCell ref="C64:C65"/>
    <mergeCell ref="C111:C112"/>
    <mergeCell ref="F111:AC111"/>
    <mergeCell ref="C105:Z105"/>
    <mergeCell ref="B67:C67"/>
    <mergeCell ref="B113:E113"/>
    <mergeCell ref="AJ3:AK3"/>
    <mergeCell ref="A63:AN63"/>
    <mergeCell ref="AL64:AO65"/>
    <mergeCell ref="E60:F60"/>
    <mergeCell ref="AL5:AO6"/>
    <mergeCell ref="B134:C134"/>
    <mergeCell ref="B138:C138"/>
    <mergeCell ref="B139:C139"/>
    <mergeCell ref="A2:AO2"/>
    <mergeCell ref="A4:AO4"/>
    <mergeCell ref="B116:E116"/>
    <mergeCell ref="B129:C129"/>
    <mergeCell ref="B130:C130"/>
    <mergeCell ref="B131:C131"/>
    <mergeCell ref="B111:B112"/>
  </mergeCells>
  <dataValidations count="1">
    <dataValidation type="textLength" operator="equal" allowBlank="1" showInputMessage="1" showErrorMessage="1" error="Ellenőrizze a kódot!. A tantárgykódnak 10 karaktert kell tartalmaznia." sqref="B123:B125">
      <formula1>10</formula1>
    </dataValidation>
  </dataValidations>
  <printOptions horizontalCentered="1"/>
  <pageMargins left="0.15748031496062992" right="0.15748031496062992" top="1.1811023622047245" bottom="0.3937007874015748" header="0.9448818897637796" footer="0.31496062992125984"/>
  <pageSetup horizontalDpi="300" verticalDpi="300" orientation="landscape" paperSize="9" scale="45" r:id="rId1"/>
  <headerFooter alignWithMargins="0">
    <oddHeader>&amp;L&amp;"Arial,Félkövér"&amp;12Óbudai Egyetem
Kandó Kálmán Villamosmérnöki Kar&amp;C&amp;"Arial CE,Félkövér"&amp;12Villamosmérnöki szak
BSc C tanterv
Információ-technológiai rendszerek 
&amp;R&amp;"Arial CE,Félkövér"&amp;12Érvényes: 2008/2009. tanévtől
LEVELEZŐ tagozat
</oddHeader>
    <oddFooter>&amp;L&amp;"Arial CE,Félkövér"&amp;12&amp;D&amp;C&amp;"Arial CE,Félkövér"&amp;12
Tanterv - Levelező
&amp;F&amp;R&amp;"Arial CE,Félkövér"&amp;12&amp;P / &amp;N</oddFooter>
  </headerFooter>
  <rowBreaks count="2" manualBreakCount="2">
    <brk id="57" max="40" man="1"/>
    <brk id="10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Pogatsnik Monika</cp:lastModifiedBy>
  <cp:lastPrinted>2012-12-03T13:49:04Z</cp:lastPrinted>
  <dcterms:created xsi:type="dcterms:W3CDTF">2001-09-27T10:36:13Z</dcterms:created>
  <dcterms:modified xsi:type="dcterms:W3CDTF">2016-02-02T16:46:32Z</dcterms:modified>
  <cp:category/>
  <cp:version/>
  <cp:contentType/>
  <cp:contentStatus/>
</cp:coreProperties>
</file>