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showObjects="none" defaultThemeVersion="124226"/>
  <mc:AlternateContent xmlns:mc="http://schemas.openxmlformats.org/markup-compatibility/2006">
    <mc:Choice Requires="x15">
      <x15ac:absPath xmlns:x15ac="http://schemas.microsoft.com/office/spreadsheetml/2010/11/ac" url="C:\Users\AMK\Documents\Óbudai Egyetem\Órarend\Tantervek\E tanterv\"/>
    </mc:Choice>
  </mc:AlternateContent>
  <xr:revisionPtr revIDLastSave="0" documentId="13_ncr:1_{4315FBC0-0F72-4EAA-A37D-D6DBCE6CD399}" xr6:coauthVersionLast="47" xr6:coauthVersionMax="47" xr10:uidLastSave="{00000000-0000-0000-0000-000000000000}"/>
  <bookViews>
    <workbookView xWindow="-108" yWindow="-108" windowWidth="23256" windowHeight="12576" tabRatio="254" xr2:uid="{00000000-000D-0000-FFFF-FFFF00000000}"/>
  </bookViews>
  <sheets>
    <sheet name="Nappali tanterv" sheetId="2" r:id="rId1"/>
    <sheet name="Kreditbeszámítás" sheetId="5" r:id="rId2"/>
  </sheets>
  <definedNames>
    <definedName name="_xlnm.Print_Area" localSheetId="1">Kreditbeszámítás!$A$1:$E$15</definedName>
    <definedName name="_xlnm.Print_Area" localSheetId="0">'Nappali tanterv'!$A$1:$AA$67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2" l="1"/>
  <c r="E22" i="2"/>
  <c r="F39" i="2"/>
  <c r="E39" i="2"/>
  <c r="F36" i="2"/>
  <c r="E36" i="2"/>
  <c r="E31" i="2"/>
  <c r="F31" i="2"/>
  <c r="AA33" i="2" l="1"/>
  <c r="AA31" i="2"/>
  <c r="AA30" i="2"/>
  <c r="AA28" i="2"/>
  <c r="AA22" i="2"/>
  <c r="AA17" i="2"/>
  <c r="U46" i="2" l="1"/>
  <c r="Y45" i="2"/>
  <c r="Y44" i="2"/>
  <c r="T45" i="2"/>
  <c r="T44" i="2"/>
  <c r="O45" i="2"/>
  <c r="O44" i="2"/>
  <c r="J44" i="2"/>
  <c r="J45" i="2"/>
  <c r="E19" i="2"/>
  <c r="F19" i="2"/>
  <c r="C15" i="5"/>
  <c r="B15" i="5"/>
  <c r="F18" i="2"/>
  <c r="E33" i="2"/>
  <c r="P46" i="2"/>
  <c r="AA46" i="2" s="1"/>
  <c r="K46" i="2"/>
  <c r="S21" i="2"/>
  <c r="W21" i="2"/>
  <c r="F17" i="2"/>
  <c r="E17" i="2"/>
  <c r="F32" i="2"/>
  <c r="F33" i="2"/>
  <c r="E23" i="2"/>
  <c r="F23" i="2"/>
  <c r="F20" i="2"/>
  <c r="E18" i="2"/>
  <c r="E20" i="2"/>
  <c r="F16" i="2"/>
  <c r="F38" i="2"/>
  <c r="E38" i="2"/>
  <c r="G15" i="2"/>
  <c r="Z15" i="2"/>
  <c r="X15" i="2"/>
  <c r="W15" i="2"/>
  <c r="V15" i="2"/>
  <c r="U15" i="2"/>
  <c r="S15" i="2"/>
  <c r="R15" i="2"/>
  <c r="Q15" i="2"/>
  <c r="P15" i="2"/>
  <c r="N15" i="2"/>
  <c r="M15" i="2"/>
  <c r="L15" i="2"/>
  <c r="K15" i="2"/>
  <c r="I15" i="2"/>
  <c r="H15" i="2"/>
  <c r="Z21" i="2"/>
  <c r="X21" i="2"/>
  <c r="V21" i="2"/>
  <c r="U21" i="2"/>
  <c r="R21" i="2"/>
  <c r="Q21" i="2"/>
  <c r="P21" i="2"/>
  <c r="P43" i="2" s="1"/>
  <c r="N21" i="2"/>
  <c r="M21" i="2"/>
  <c r="L21" i="2"/>
  <c r="F24" i="2"/>
  <c r="E24" i="2"/>
  <c r="E16" i="2"/>
  <c r="F13" i="2"/>
  <c r="E13" i="2"/>
  <c r="Z10" i="2"/>
  <c r="X10" i="2"/>
  <c r="W10" i="2"/>
  <c r="V10" i="2"/>
  <c r="U10" i="2"/>
  <c r="S10" i="2"/>
  <c r="R10" i="2"/>
  <c r="Q10" i="2"/>
  <c r="P10" i="2"/>
  <c r="N10" i="2"/>
  <c r="M10" i="2"/>
  <c r="L10" i="2"/>
  <c r="K10" i="2"/>
  <c r="I10" i="2"/>
  <c r="H10" i="2"/>
  <c r="G10" i="2"/>
  <c r="E32" i="2"/>
  <c r="F30" i="2"/>
  <c r="E30" i="2"/>
  <c r="F29" i="2"/>
  <c r="E29" i="2"/>
  <c r="F28" i="2"/>
  <c r="E28" i="2"/>
  <c r="F27" i="2"/>
  <c r="E27" i="2"/>
  <c r="F26" i="2"/>
  <c r="E26" i="2"/>
  <c r="F35" i="2"/>
  <c r="E35" i="2"/>
  <c r="F25" i="2"/>
  <c r="E25" i="2"/>
  <c r="F14" i="2"/>
  <c r="E14" i="2"/>
  <c r="F12" i="2"/>
  <c r="E12" i="2"/>
  <c r="F11" i="2"/>
  <c r="E11" i="2"/>
  <c r="G21" i="2"/>
  <c r="H21" i="2"/>
  <c r="I21" i="2"/>
  <c r="K21" i="2"/>
  <c r="F10" i="2" l="1"/>
  <c r="F21" i="2"/>
  <c r="E21" i="2"/>
  <c r="X43" i="2"/>
  <c r="S43" i="2"/>
  <c r="F15" i="2"/>
  <c r="K43" i="2"/>
  <c r="V43" i="2"/>
  <c r="H43" i="2"/>
  <c r="E10" i="2"/>
  <c r="L43" i="2"/>
  <c r="E15" i="2"/>
  <c r="R43" i="2"/>
  <c r="Q43" i="2"/>
  <c r="N43" i="2"/>
  <c r="U43" i="2"/>
  <c r="M43" i="2"/>
  <c r="G43" i="2"/>
  <c r="I43" i="2"/>
  <c r="F43" i="2" l="1"/>
  <c r="E43" i="2"/>
</calcChain>
</file>

<file path=xl/sharedStrings.xml><?xml version="1.0" encoding="utf-8"?>
<sst xmlns="http://schemas.openxmlformats.org/spreadsheetml/2006/main" count="296" uniqueCount="199">
  <si>
    <t>MINTATANTERV</t>
  </si>
  <si>
    <t xml:space="preserve">  óraszámokkal ; követelményekkel (k.); kreditekkel (kr.)</t>
  </si>
  <si>
    <t>előadás (ea.), tantermi gyakorlat (tgy), laborgyakorlat (l)</t>
  </si>
  <si>
    <t>Kód</t>
  </si>
  <si>
    <t>Tantárgyak</t>
  </si>
  <si>
    <t xml:space="preserve">Heti össz. </t>
  </si>
  <si>
    <t>Félévek</t>
  </si>
  <si>
    <t>1.</t>
  </si>
  <si>
    <t>2.</t>
  </si>
  <si>
    <t>3.</t>
  </si>
  <si>
    <t xml:space="preserve">4. </t>
  </si>
  <si>
    <t>tgy</t>
  </si>
  <si>
    <t>l</t>
  </si>
  <si>
    <t>k</t>
  </si>
  <si>
    <t>ea</t>
  </si>
  <si>
    <t>kr</t>
  </si>
  <si>
    <t>Vállalati információs rendszerek</t>
  </si>
  <si>
    <t>Számítógépes perifériák</t>
  </si>
  <si>
    <t>Mérnöki tervező rendszerek</t>
  </si>
  <si>
    <t>vizsga (v)</t>
  </si>
  <si>
    <t>Mérnökinformatikus asszisztens</t>
  </si>
  <si>
    <t>Szakképzés közös modul</t>
  </si>
  <si>
    <t>Kommunikáció alapjai</t>
  </si>
  <si>
    <t>Szakmai idegennyelvi alapok</t>
  </si>
  <si>
    <t>Képzési terület közös modul</t>
  </si>
  <si>
    <t>Digitális technika</t>
  </si>
  <si>
    <t>4.</t>
  </si>
  <si>
    <t>5.</t>
  </si>
  <si>
    <t>6.</t>
  </si>
  <si>
    <t>7.</t>
  </si>
  <si>
    <t>8.</t>
  </si>
  <si>
    <t>9.</t>
  </si>
  <si>
    <t>10.</t>
  </si>
  <si>
    <t>11.</t>
  </si>
  <si>
    <t>Szakképzési modul</t>
  </si>
  <si>
    <t>13.</t>
  </si>
  <si>
    <t>14.</t>
  </si>
  <si>
    <t>15.</t>
  </si>
  <si>
    <t>16.</t>
  </si>
  <si>
    <t>17.</t>
  </si>
  <si>
    <t>18.</t>
  </si>
  <si>
    <t>20.</t>
  </si>
  <si>
    <t>21.</t>
  </si>
  <si>
    <t>v</t>
  </si>
  <si>
    <t>é</t>
  </si>
  <si>
    <t>Összes óraszám / kredit</t>
  </si>
  <si>
    <t>Rendszergazda szakirány tantárgyai</t>
  </si>
  <si>
    <t>Hálózati informatikus szakirány tantárgyai</t>
  </si>
  <si>
    <t>22.</t>
  </si>
  <si>
    <t>LAN/WAN hálózatok kialakítása</t>
  </si>
  <si>
    <t>Adatbázisok</t>
  </si>
  <si>
    <t xml:space="preserve">Felhőszolgáltatások </t>
  </si>
  <si>
    <t>Ssz.</t>
  </si>
  <si>
    <t>óra</t>
  </si>
  <si>
    <t>23.</t>
  </si>
  <si>
    <t>Beszámított kreditek száma</t>
  </si>
  <si>
    <t>Szoftvertechnológia és grafikus felhasználói interfész tervezése*</t>
  </si>
  <si>
    <t>évközi jegy (é)</t>
  </si>
  <si>
    <t>Információs rendszerek</t>
  </si>
  <si>
    <t>Webprogramozás</t>
  </si>
  <si>
    <t>Tantárgyfelelős</t>
  </si>
  <si>
    <t>Dr. Halász József</t>
  </si>
  <si>
    <t>Petőné Dr. Csuka Ildikó</t>
  </si>
  <si>
    <t>Dr. Medve András</t>
  </si>
  <si>
    <t>Dr. Csink László</t>
  </si>
  <si>
    <t>Dr. Fleiner Rita</t>
  </si>
  <si>
    <t>Dr. Rövid András</t>
  </si>
  <si>
    <t>Dr. Póser Valéria</t>
  </si>
  <si>
    <t>Dr. Györök György</t>
  </si>
  <si>
    <t>Dr. Ujvári Sándor</t>
  </si>
  <si>
    <t>Dr. Molnár András</t>
  </si>
  <si>
    <t>Dr. Vámossy Zoltán</t>
  </si>
  <si>
    <t>Dr. Rádai Levente</t>
  </si>
  <si>
    <t>Dr. Széll Károly</t>
  </si>
  <si>
    <t>Dr. Orosz Tamás</t>
  </si>
  <si>
    <t>Dr. Szőke Magdolna</t>
  </si>
  <si>
    <t>Dr. Sergyán Szabolcs</t>
  </si>
  <si>
    <t>Dr. Tick József</t>
  </si>
  <si>
    <t>Dr. Sima Dezső</t>
  </si>
  <si>
    <t>Dr. Lovas Róbert</t>
  </si>
  <si>
    <t>Machata Marianna</t>
  </si>
  <si>
    <t>Szakmai és pénzügyi információ feldolgozási alapismeretek</t>
  </si>
  <si>
    <t>Bevezetés az informatikába</t>
  </si>
  <si>
    <t>Munkaerőpiaci ismeretek</t>
  </si>
  <si>
    <t>Diszkrét matematika és lineáris algebra I.-II.</t>
  </si>
  <si>
    <t>Diszkrét matematika és lineáris algebra I.II</t>
  </si>
  <si>
    <t>1.-2.</t>
  </si>
  <si>
    <t>Szoftver fejlesztés és tervezés</t>
  </si>
  <si>
    <t>Szoftvertervezés és -fejlesztés I.</t>
  </si>
  <si>
    <t>Szoftvertechnológia és grafikus felhasználói interfész tervezése</t>
  </si>
  <si>
    <t>Informatika alapjai</t>
  </si>
  <si>
    <t>Operációs rendszerek</t>
  </si>
  <si>
    <t>Adatvédelem, informatikai biztonság</t>
  </si>
  <si>
    <t>Informatikai biztonság</t>
  </si>
  <si>
    <t>Számítógép hálózatok</t>
  </si>
  <si>
    <t>Számítógéphálózatok üzemeltetése</t>
  </si>
  <si>
    <t>Számítógép architektúrák alapjai</t>
  </si>
  <si>
    <t>Kredit</t>
  </si>
  <si>
    <t>Összesen</t>
  </si>
  <si>
    <t>Beszá-mított kredit</t>
  </si>
  <si>
    <t>Közgazdaságtan</t>
  </si>
  <si>
    <t>Félév</t>
  </si>
  <si>
    <t>Kreditbeszámítási táblázat a mérnökinformatikus alapképzési szakon történő továbbtanulás esetén besszámított kreditekről</t>
  </si>
  <si>
    <t>Mikroökonómia, Makroökonómia</t>
  </si>
  <si>
    <t>Tárgycsoport</t>
  </si>
  <si>
    <t>Záróvizsga tantárgyak</t>
  </si>
  <si>
    <t>Informatikai és munkaerőpiaci alapismeretek</t>
  </si>
  <si>
    <t xml:space="preserve">Munkaerő-piaci ismeretek </t>
  </si>
  <si>
    <t>Hálózati ismeretek</t>
  </si>
  <si>
    <t>Összesen:</t>
  </si>
  <si>
    <t xml:space="preserve">Informatikai és munkaerőpiaci alapismeretek </t>
  </si>
  <si>
    <t>Rendszergazda ismeretek</t>
  </si>
  <si>
    <t>Hálózati szakirány záróvizsga tantárgyai</t>
  </si>
  <si>
    <t>Rendszergazda szakirány záróvizsga tantárgyai</t>
  </si>
  <si>
    <t>kre-dit</t>
  </si>
  <si>
    <t>Diszkrét matematika és lineáris algebra I.</t>
  </si>
  <si>
    <t>Diszkrét matematika és lineáris algebra II.</t>
  </si>
  <si>
    <t>Nappali munkarend</t>
  </si>
  <si>
    <t>D tanterv megfeleltetés</t>
  </si>
  <si>
    <t>NRKIF11INO</t>
  </si>
  <si>
    <t>NRKMI11INO</t>
  </si>
  <si>
    <t>NRKNY11INO</t>
  </si>
  <si>
    <t>NRKMA11INO</t>
  </si>
  <si>
    <t>Bevezetés a számításelméletbe I.</t>
  </si>
  <si>
    <t>NRKMA22INO</t>
  </si>
  <si>
    <t>Bevezetés a számításelméletbe II.</t>
  </si>
  <si>
    <t>NRKKG11INO</t>
  </si>
  <si>
    <t>NRKPA11INO</t>
  </si>
  <si>
    <t>Programozás I.</t>
  </si>
  <si>
    <t>NRKEA11INO</t>
  </si>
  <si>
    <t>Informatika rendszerek alapjai</t>
  </si>
  <si>
    <t>NRKAB11INO</t>
  </si>
  <si>
    <t>NRKOR11INO</t>
  </si>
  <si>
    <t>NRKIB11INO</t>
  </si>
  <si>
    <t>Az informatikai biztonság alapjai</t>
  </si>
  <si>
    <t>NRKDT11INO</t>
  </si>
  <si>
    <t>NRKPE11INO</t>
  </si>
  <si>
    <t>NRKSH11INO</t>
  </si>
  <si>
    <t>NRKAR11INO</t>
  </si>
  <si>
    <t>Számítógéparchitektúrák alapjai</t>
  </si>
  <si>
    <t>NRKHU11INO</t>
  </si>
  <si>
    <t>NRKAT11INO</t>
  </si>
  <si>
    <t>Alkalmazások telepítése, üzemeltetése</t>
  </si>
  <si>
    <t>NRKVI11INO</t>
  </si>
  <si>
    <t>NRKMT11INO</t>
  </si>
  <si>
    <t>Mérnöki informatika korszerű fejlesztő eszközei</t>
  </si>
  <si>
    <t>NRKHM11INO</t>
  </si>
  <si>
    <t>Hálózatok  telepítése és menedzselése</t>
  </si>
  <si>
    <t>NRKLW11INO</t>
  </si>
  <si>
    <t>NRKKA11INO</t>
  </si>
  <si>
    <t>Makroökonómia</t>
  </si>
  <si>
    <t>Mikroökonómia</t>
  </si>
  <si>
    <t>NRKPR11INO +NRKST11INO</t>
  </si>
  <si>
    <t>Vizuális programozás+Szoftvertechnológia</t>
  </si>
  <si>
    <t>Informatikai rendszerek telepítése, üzemeltetése+Információs rendszerek tervezése, bevezetése</t>
  </si>
  <si>
    <t>NRKSG11INO</t>
  </si>
  <si>
    <t>Szakmai gyakorlat</t>
  </si>
  <si>
    <t>12.</t>
  </si>
  <si>
    <t>19.</t>
  </si>
  <si>
    <t>24.</t>
  </si>
  <si>
    <t>25.</t>
  </si>
  <si>
    <t>26.</t>
  </si>
  <si>
    <t>AMXKA0IFNE</t>
  </si>
  <si>
    <t>AMXIF0IFNE</t>
  </si>
  <si>
    <t>AMXMI0IFNE</t>
  </si>
  <si>
    <t>AMXNY1IFNE</t>
  </si>
  <si>
    <t>AMXSF0IFNE</t>
  </si>
  <si>
    <t>AMGSG0IFNE</t>
  </si>
  <si>
    <t>AMXKG1KFNE</t>
  </si>
  <si>
    <t>AMXKG2KFNE</t>
  </si>
  <si>
    <t>AMXDL1IFNE</t>
  </si>
  <si>
    <t>AMXDL2IFNE</t>
  </si>
  <si>
    <t>Makroökonómia, mikroökonómia</t>
  </si>
  <si>
    <t>AMWVR0IFNE</t>
  </si>
  <si>
    <t>AMWTR0IFNE</t>
  </si>
  <si>
    <t>AMWFH0IFNE</t>
  </si>
  <si>
    <t>AMWLW0IFNE</t>
  </si>
  <si>
    <t>AMXST0IFNE</t>
  </si>
  <si>
    <t>AMXIA0IFNE</t>
  </si>
  <si>
    <t>AMXAB0IFNE</t>
  </si>
  <si>
    <t>AMXOP0IFNE</t>
  </si>
  <si>
    <t>AMXIB1IFNE</t>
  </si>
  <si>
    <t>AMXDT0IFNE</t>
  </si>
  <si>
    <t>AMXPF0IFNE</t>
  </si>
  <si>
    <t>AMXSH0IFNE</t>
  </si>
  <si>
    <t>AMXHU0IFNE</t>
  </si>
  <si>
    <t>AMXSA0IFNE</t>
  </si>
  <si>
    <t>AMXIR0IFNE</t>
  </si>
  <si>
    <t>AMXWP0IFNE</t>
  </si>
  <si>
    <t>NRKTU11INO+
NRKTB11INO</t>
  </si>
  <si>
    <t>Elfogadott alapképzési tárgy</t>
  </si>
  <si>
    <t>Előtanulmányi rend</t>
  </si>
  <si>
    <t>AMIPATKBNE</t>
  </si>
  <si>
    <t>Patronálás I.</t>
  </si>
  <si>
    <t>a</t>
  </si>
  <si>
    <t>AMIPA2KBNE</t>
  </si>
  <si>
    <t>Patronálás II.</t>
  </si>
  <si>
    <t>27.</t>
  </si>
  <si>
    <t>Megj. 2019-től kötelező!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</si>
</sst>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  <charset val="238"/>
    </font>
    <font>
      <b/>
      <sz val="10"/>
      <name val="Tahoma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Tahoma"/>
      <family val="2"/>
      <charset val="238"/>
    </font>
    <font>
      <b/>
      <sz val="12"/>
      <name val="Tahoma"/>
      <family val="2"/>
      <charset val="238"/>
    </font>
    <font>
      <i/>
      <sz val="12"/>
      <name val="Tahoma"/>
      <family val="2"/>
      <charset val="238"/>
    </font>
    <font>
      <sz val="12"/>
      <name val="Tahoma"/>
      <family val="2"/>
      <charset val="238"/>
    </font>
    <font>
      <b/>
      <i/>
      <sz val="12"/>
      <name val="Tahoma"/>
      <family val="2"/>
      <charset val="238"/>
    </font>
    <font>
      <b/>
      <i/>
      <sz val="12"/>
      <name val="Arial"/>
      <family val="2"/>
      <charset val="238"/>
    </font>
    <font>
      <sz val="10"/>
      <name val="Arial"/>
      <family val="2"/>
    </font>
    <font>
      <sz val="12"/>
      <name val="Arial"/>
      <family val="2"/>
    </font>
    <font>
      <b/>
      <sz val="10"/>
      <name val="Arial CE"/>
      <charset val="238"/>
    </font>
    <font>
      <i/>
      <sz val="12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95">
    <xf numFmtId="0" fontId="0" fillId="0" borderId="0" xfId="0"/>
    <xf numFmtId="0" fontId="12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Fill="1"/>
    <xf numFmtId="0" fontId="3" fillId="0" borderId="0" xfId="0" applyFont="1" applyFill="1"/>
    <xf numFmtId="0" fontId="6" fillId="0" borderId="8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5" fillId="0" borderId="20" xfId="0" applyFont="1" applyFill="1" applyBorder="1" applyAlignment="1">
      <alignment horizontal="left"/>
    </xf>
    <xf numFmtId="0" fontId="6" fillId="0" borderId="21" xfId="0" applyFont="1" applyFill="1" applyBorder="1"/>
    <xf numFmtId="0" fontId="6" fillId="0" borderId="22" xfId="0" applyFont="1" applyFill="1" applyBorder="1"/>
    <xf numFmtId="0" fontId="6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left"/>
    </xf>
    <xf numFmtId="0" fontId="6" fillId="0" borderId="27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left"/>
    </xf>
    <xf numFmtId="0" fontId="6" fillId="0" borderId="34" xfId="0" applyFont="1" applyFill="1" applyBorder="1"/>
    <xf numFmtId="0" fontId="6" fillId="0" borderId="14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left" vertical="center"/>
    </xf>
    <xf numFmtId="0" fontId="8" fillId="0" borderId="39" xfId="0" applyFont="1" applyFill="1" applyBorder="1" applyAlignment="1">
      <alignment horizontal="left" vertical="center"/>
    </xf>
    <xf numFmtId="0" fontId="6" fillId="0" borderId="40" xfId="0" applyFont="1" applyFill="1" applyBorder="1"/>
    <xf numFmtId="0" fontId="6" fillId="0" borderId="41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0" fontId="6" fillId="0" borderId="41" xfId="0" applyFont="1" applyFill="1" applyBorder="1"/>
    <xf numFmtId="0" fontId="5" fillId="0" borderId="43" xfId="0" applyFont="1" applyFill="1" applyBorder="1" applyAlignment="1">
      <alignment horizontal="left"/>
    </xf>
    <xf numFmtId="0" fontId="5" fillId="0" borderId="18" xfId="0" applyFont="1" applyFill="1" applyBorder="1" applyAlignment="1">
      <alignment horizontal="left"/>
    </xf>
    <xf numFmtId="0" fontId="8" fillId="0" borderId="15" xfId="0" applyFont="1" applyFill="1" applyBorder="1" applyAlignment="1">
      <alignment wrapText="1"/>
    </xf>
    <xf numFmtId="0" fontId="6" fillId="0" borderId="15" xfId="0" applyFont="1" applyFill="1" applyBorder="1" applyAlignment="1">
      <alignment wrapText="1"/>
    </xf>
    <xf numFmtId="0" fontId="6" fillId="0" borderId="44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right" vertical="center"/>
    </xf>
    <xf numFmtId="0" fontId="6" fillId="0" borderId="50" xfId="0" applyFont="1" applyFill="1" applyBorder="1" applyAlignment="1">
      <alignment horizontal="right" vertical="center"/>
    </xf>
    <xf numFmtId="0" fontId="6" fillId="0" borderId="51" xfId="0" applyFont="1" applyFill="1" applyBorder="1" applyAlignment="1">
      <alignment horizontal="right"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8" fillId="0" borderId="0" xfId="0" applyFont="1" applyFill="1" applyAlignment="1">
      <alignment vertical="center"/>
    </xf>
    <xf numFmtId="0" fontId="3" fillId="0" borderId="18" xfId="0" applyFont="1" applyFill="1" applyBorder="1"/>
    <xf numFmtId="0" fontId="6" fillId="0" borderId="48" xfId="0" applyFont="1" applyFill="1" applyBorder="1" applyAlignment="1">
      <alignment vertical="center" wrapText="1"/>
    </xf>
    <xf numFmtId="0" fontId="6" fillId="0" borderId="0" xfId="0" applyFont="1" applyFill="1" applyBorder="1"/>
    <xf numFmtId="0" fontId="6" fillId="0" borderId="0" xfId="0" applyFont="1" applyFill="1" applyAlignment="1">
      <alignment horizontal="left"/>
    </xf>
    <xf numFmtId="0" fontId="12" fillId="0" borderId="0" xfId="0" applyFont="1" applyFill="1" applyBorder="1" applyAlignment="1"/>
    <xf numFmtId="0" fontId="11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6" fillId="0" borderId="0" xfId="0" applyFont="1" applyFill="1"/>
    <xf numFmtId="0" fontId="0" fillId="0" borderId="0" xfId="0" applyFill="1" applyBorder="1"/>
    <xf numFmtId="0" fontId="16" fillId="0" borderId="0" xfId="0" applyFont="1" applyFill="1" applyAlignment="1">
      <alignment horizontal="left"/>
    </xf>
    <xf numFmtId="0" fontId="15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6" fillId="0" borderId="45" xfId="0" applyFont="1" applyFill="1" applyBorder="1" applyAlignment="1">
      <alignment horizontal="right" vertical="center"/>
    </xf>
    <xf numFmtId="0" fontId="6" fillId="0" borderId="46" xfId="0" applyFont="1" applyFill="1" applyBorder="1" applyAlignment="1">
      <alignment horizontal="right" vertical="center"/>
    </xf>
    <xf numFmtId="0" fontId="6" fillId="0" borderId="47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right" vertical="center"/>
    </xf>
    <xf numFmtId="0" fontId="8" fillId="0" borderId="17" xfId="0" applyFont="1" applyFill="1" applyBorder="1" applyAlignment="1">
      <alignment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6" xfId="0" quotePrefix="1" applyFont="1" applyFill="1" applyBorder="1" applyAlignment="1">
      <alignment horizontal="center" vertical="center"/>
    </xf>
    <xf numFmtId="0" fontId="6" fillId="0" borderId="53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vertical="center"/>
    </xf>
    <xf numFmtId="0" fontId="8" fillId="0" borderId="18" xfId="0" applyFont="1" applyFill="1" applyBorder="1" applyAlignment="1">
      <alignment horizontal="right" vertical="center"/>
    </xf>
    <xf numFmtId="0" fontId="6" fillId="0" borderId="44" xfId="0" applyFont="1" applyFill="1" applyBorder="1" applyAlignment="1">
      <alignment horizontal="right" vertical="center"/>
    </xf>
    <xf numFmtId="0" fontId="8" fillId="0" borderId="12" xfId="0" applyFont="1" applyFill="1" applyBorder="1" applyAlignment="1">
      <alignment horizontal="right" vertical="center"/>
    </xf>
    <xf numFmtId="0" fontId="6" fillId="0" borderId="12" xfId="0" applyFont="1" applyFill="1" applyBorder="1"/>
    <xf numFmtId="0" fontId="8" fillId="0" borderId="5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8" fillId="0" borderId="16" xfId="0" applyFont="1" applyFill="1" applyBorder="1"/>
    <xf numFmtId="0" fontId="8" fillId="0" borderId="18" xfId="0" applyFont="1" applyFill="1" applyBorder="1" applyAlignment="1">
      <alignment horizontal="left" vertical="center"/>
    </xf>
    <xf numFmtId="0" fontId="6" fillId="0" borderId="18" xfId="0" applyFont="1" applyFill="1" applyBorder="1"/>
    <xf numFmtId="0" fontId="8" fillId="0" borderId="14" xfId="0" applyFont="1" applyFill="1" applyBorder="1"/>
    <xf numFmtId="0" fontId="6" fillId="0" borderId="18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6" fillId="0" borderId="48" xfId="0" applyFont="1" applyFill="1" applyBorder="1" applyAlignment="1">
      <alignment horizontal="center" vertical="center" wrapText="1"/>
    </xf>
    <xf numFmtId="0" fontId="6" fillId="0" borderId="55" xfId="0" applyFont="1" applyFill="1" applyBorder="1" applyAlignment="1">
      <alignment horizontal="center"/>
    </xf>
    <xf numFmtId="0" fontId="6" fillId="0" borderId="48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48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6" fillId="0" borderId="56" xfId="0" applyFont="1" applyFill="1" applyBorder="1" applyAlignment="1">
      <alignment horizontal="center" vertical="center"/>
    </xf>
    <xf numFmtId="0" fontId="6" fillId="0" borderId="57" xfId="0" applyFont="1" applyFill="1" applyBorder="1" applyAlignment="1">
      <alignment horizontal="center" vertical="center"/>
    </xf>
    <xf numFmtId="0" fontId="6" fillId="0" borderId="58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8" fillId="0" borderId="41" xfId="0" applyFont="1" applyFill="1" applyBorder="1" applyAlignment="1">
      <alignment horizontal="center"/>
    </xf>
    <xf numFmtId="0" fontId="5" fillId="0" borderId="59" xfId="0" applyFont="1" applyFill="1" applyBorder="1" applyAlignment="1">
      <alignment horizontal="left"/>
    </xf>
    <xf numFmtId="0" fontId="8" fillId="0" borderId="42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49" fontId="17" fillId="0" borderId="60" xfId="0" applyNumberFormat="1" applyFont="1" applyFill="1" applyBorder="1" applyAlignment="1">
      <alignment horizontal="left" vertical="center"/>
    </xf>
    <xf numFmtId="0" fontId="6" fillId="2" borderId="21" xfId="0" applyFont="1" applyFill="1" applyBorder="1"/>
    <xf numFmtId="0" fontId="6" fillId="2" borderId="22" xfId="0" applyFont="1" applyFill="1" applyBorder="1"/>
    <xf numFmtId="0" fontId="6" fillId="0" borderId="17" xfId="0" applyFont="1" applyFill="1" applyBorder="1"/>
    <xf numFmtId="0" fontId="6" fillId="0" borderId="18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3" fillId="0" borderId="63" xfId="0" applyFont="1" applyFill="1" applyBorder="1" applyAlignment="1">
      <alignment horizontal="left" vertical="center"/>
    </xf>
    <xf numFmtId="0" fontId="6" fillId="0" borderId="64" xfId="0" applyFont="1" applyFill="1" applyBorder="1" applyAlignment="1">
      <alignment horizontal="left" vertical="center"/>
    </xf>
    <xf numFmtId="0" fontId="3" fillId="0" borderId="63" xfId="0" applyFont="1" applyFill="1" applyBorder="1" applyAlignment="1">
      <alignment horizontal="left"/>
    </xf>
    <xf numFmtId="0" fontId="6" fillId="0" borderId="64" xfId="0" applyFont="1" applyFill="1" applyBorder="1" applyAlignment="1">
      <alignment horizontal="left"/>
    </xf>
    <xf numFmtId="0" fontId="3" fillId="0" borderId="63" xfId="0" applyFont="1" applyFill="1" applyBorder="1" applyAlignment="1">
      <alignment horizontal="left" wrapText="1"/>
    </xf>
    <xf numFmtId="0" fontId="6" fillId="0" borderId="64" xfId="0" applyFont="1" applyFill="1" applyBorder="1" applyAlignment="1">
      <alignment horizontal="left" wrapText="1"/>
    </xf>
    <xf numFmtId="0" fontId="3" fillId="0" borderId="63" xfId="0" applyFont="1" applyFill="1" applyBorder="1"/>
    <xf numFmtId="0" fontId="3" fillId="0" borderId="64" xfId="0" applyFont="1" applyFill="1" applyBorder="1"/>
    <xf numFmtId="0" fontId="3" fillId="0" borderId="65" xfId="0" applyFont="1" applyFill="1" applyBorder="1"/>
    <xf numFmtId="0" fontId="3" fillId="0" borderId="66" xfId="0" applyFont="1" applyFill="1" applyBorder="1"/>
    <xf numFmtId="0" fontId="3" fillId="0" borderId="67" xfId="0" applyFont="1" applyFill="1" applyBorder="1" applyAlignment="1">
      <alignment horizontal="left" vertical="center"/>
    </xf>
    <xf numFmtId="0" fontId="6" fillId="0" borderId="68" xfId="0" applyFont="1" applyFill="1" applyBorder="1" applyAlignment="1">
      <alignment horizontal="left" vertical="center"/>
    </xf>
    <xf numFmtId="0" fontId="3" fillId="0" borderId="69" xfId="0" applyFont="1" applyFill="1" applyBorder="1" applyAlignment="1">
      <alignment horizontal="left" vertical="center"/>
    </xf>
    <xf numFmtId="0" fontId="6" fillId="0" borderId="70" xfId="0" applyFont="1" applyFill="1" applyBorder="1" applyAlignment="1">
      <alignment horizontal="left" vertical="center"/>
    </xf>
    <xf numFmtId="0" fontId="3" fillId="0" borderId="67" xfId="0" applyFont="1" applyFill="1" applyBorder="1" applyAlignment="1">
      <alignment horizontal="left"/>
    </xf>
    <xf numFmtId="0" fontId="6" fillId="0" borderId="68" xfId="0" applyFont="1" applyFill="1" applyBorder="1" applyAlignment="1">
      <alignment horizontal="left"/>
    </xf>
    <xf numFmtId="0" fontId="15" fillId="0" borderId="0" xfId="0" applyFont="1" applyFill="1" applyAlignment="1">
      <alignment horizontal="left" vertical="center"/>
    </xf>
    <xf numFmtId="0" fontId="3" fillId="0" borderId="24" xfId="0" applyFont="1" applyFill="1" applyBorder="1" applyAlignment="1">
      <alignment horizontal="left"/>
    </xf>
    <xf numFmtId="0" fontId="3" fillId="0" borderId="28" xfId="0" applyFont="1" applyFill="1" applyBorder="1" applyAlignment="1">
      <alignment horizontal="left"/>
    </xf>
    <xf numFmtId="0" fontId="3" fillId="0" borderId="71" xfId="0" applyFont="1" applyFill="1" applyBorder="1" applyAlignment="1">
      <alignment horizontal="left"/>
    </xf>
    <xf numFmtId="0" fontId="6" fillId="0" borderId="39" xfId="0" applyFont="1" applyFill="1" applyBorder="1" applyAlignment="1">
      <alignment horizontal="center" vertical="center"/>
    </xf>
    <xf numFmtId="0" fontId="7" fillId="0" borderId="39" xfId="0" applyFont="1" applyFill="1" applyBorder="1"/>
    <xf numFmtId="0" fontId="6" fillId="0" borderId="39" xfId="0" applyFont="1" applyFill="1" applyBorder="1"/>
    <xf numFmtId="0" fontId="6" fillId="0" borderId="48" xfId="0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0" fillId="0" borderId="72" xfId="0" applyFont="1" applyFill="1" applyBorder="1" applyAlignment="1">
      <alignment horizontal="center" vertical="center"/>
    </xf>
    <xf numFmtId="0" fontId="10" fillId="0" borderId="73" xfId="0" applyFont="1" applyFill="1" applyBorder="1" applyAlignment="1">
      <alignment horizontal="center" vertical="center"/>
    </xf>
    <xf numFmtId="0" fontId="13" fillId="0" borderId="74" xfId="0" applyFont="1" applyFill="1" applyBorder="1" applyAlignment="1">
      <alignment horizontal="center" vertical="center" wrapText="1"/>
    </xf>
    <xf numFmtId="0" fontId="14" fillId="0" borderId="75" xfId="0" applyFont="1" applyFill="1" applyBorder="1" applyAlignment="1">
      <alignment horizontal="center" vertical="center" wrapText="1"/>
    </xf>
    <xf numFmtId="0" fontId="6" fillId="0" borderId="63" xfId="0" applyFont="1" applyFill="1" applyBorder="1" applyAlignment="1">
      <alignment vertical="center" wrapText="1"/>
    </xf>
    <xf numFmtId="0" fontId="6" fillId="0" borderId="64" xfId="0" applyFont="1" applyFill="1" applyBorder="1" applyAlignment="1">
      <alignment horizontal="right"/>
    </xf>
    <xf numFmtId="0" fontId="8" fillId="0" borderId="65" xfId="0" applyFont="1" applyFill="1" applyBorder="1"/>
    <xf numFmtId="0" fontId="8" fillId="0" borderId="76" xfId="0" applyFont="1" applyFill="1" applyBorder="1" applyAlignment="1">
      <alignment horizontal="center" vertical="center"/>
    </xf>
    <xf numFmtId="0" fontId="8" fillId="0" borderId="77" xfId="0" applyFont="1" applyFill="1" applyBorder="1" applyAlignment="1">
      <alignment horizontal="center" vertical="center"/>
    </xf>
    <xf numFmtId="0" fontId="6" fillId="0" borderId="16" xfId="0" applyFont="1" applyFill="1" applyBorder="1"/>
    <xf numFmtId="0" fontId="6" fillId="0" borderId="48" xfId="0" applyFont="1" applyFill="1" applyBorder="1" applyAlignment="1">
      <alignment horizontal="right"/>
    </xf>
    <xf numFmtId="0" fontId="12" fillId="0" borderId="2" xfId="0" applyFont="1" applyFill="1" applyBorder="1" applyAlignment="1">
      <alignment vertical="center" wrapText="1"/>
    </xf>
    <xf numFmtId="0" fontId="6" fillId="0" borderId="26" xfId="0" applyFont="1" applyFill="1" applyBorder="1" applyAlignment="1">
      <alignment vertical="center" wrapText="1"/>
    </xf>
    <xf numFmtId="0" fontId="8" fillId="0" borderId="27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6" fillId="0" borderId="10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vertical="center" wrapText="1"/>
    </xf>
    <xf numFmtId="0" fontId="6" fillId="0" borderId="39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3" fillId="0" borderId="63" xfId="0" applyFont="1" applyFill="1" applyBorder="1" applyAlignment="1">
      <alignment horizontal="left" vertical="center"/>
    </xf>
    <xf numFmtId="0" fontId="6" fillId="0" borderId="64" xfId="0" applyFont="1" applyFill="1" applyBorder="1" applyAlignment="1">
      <alignment horizontal="left" vertical="center"/>
    </xf>
    <xf numFmtId="0" fontId="18" fillId="0" borderId="61" xfId="0" applyFont="1" applyBorder="1" applyAlignment="1">
      <alignment horizontal="center" vertical="center"/>
    </xf>
    <xf numFmtId="0" fontId="18" fillId="0" borderId="52" xfId="0" applyFont="1" applyBorder="1" applyAlignment="1">
      <alignment horizontal="center" vertical="center"/>
    </xf>
    <xf numFmtId="0" fontId="18" fillId="0" borderId="62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/>
    </xf>
    <xf numFmtId="0" fontId="3" fillId="0" borderId="15" xfId="0" applyFont="1" applyFill="1" applyBorder="1" applyAlignment="1">
      <alignment horizontal="center"/>
    </xf>
    <xf numFmtId="0" fontId="3" fillId="0" borderId="39" xfId="0" applyFont="1" applyFill="1" applyBorder="1" applyAlignment="1">
      <alignment horizontal="center"/>
    </xf>
    <xf numFmtId="0" fontId="7" fillId="0" borderId="55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6" fillId="0" borderId="64" xfId="0" applyFont="1" applyFill="1" applyBorder="1" applyAlignment="1">
      <alignment horizontal="right" vertical="center"/>
    </xf>
    <xf numFmtId="0" fontId="12" fillId="0" borderId="2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left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67"/>
  <sheetViews>
    <sheetView tabSelected="1" view="pageBreakPreview" zoomScale="75" zoomScaleNormal="75" zoomScaleSheetLayoutView="75" workbookViewId="0">
      <selection activeCell="AA48" sqref="AA48"/>
    </sheetView>
  </sheetViews>
  <sheetFormatPr defaultColWidth="9.109375" defaultRowHeight="15" x14ac:dyDescent="0.25"/>
  <cols>
    <col min="1" max="1" width="3.6640625" style="55" customWidth="1"/>
    <col min="2" max="2" width="18.109375" style="55" customWidth="1"/>
    <col min="3" max="3" width="68.44140625" style="3" customWidth="1"/>
    <col min="4" max="4" width="29.109375" style="3" hidden="1" customWidth="1"/>
    <col min="5" max="5" width="6.109375" style="3" customWidth="1"/>
    <col min="6" max="6" width="4.6640625" style="58" customWidth="1"/>
    <col min="7" max="26" width="4.109375" style="3" customWidth="1"/>
    <col min="27" max="27" width="51.33203125" style="3" customWidth="1"/>
    <col min="28" max="28" width="14.88671875" style="70" bestFit="1" customWidth="1"/>
    <col min="29" max="29" width="64.5546875" style="69" customWidth="1"/>
    <col min="30" max="16384" width="9.109375" style="3"/>
  </cols>
  <sheetData>
    <row r="1" spans="1:256" ht="18" customHeight="1" x14ac:dyDescent="0.3">
      <c r="A1" s="161" t="s">
        <v>0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17"/>
    </row>
    <row r="2" spans="1:256" ht="18" customHeight="1" x14ac:dyDescent="0.3">
      <c r="A2" s="161" t="s">
        <v>20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17"/>
    </row>
    <row r="3" spans="1:256" ht="18" customHeight="1" x14ac:dyDescent="0.3">
      <c r="A3" s="161" t="s">
        <v>117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17"/>
      <c r="AB3" s="137"/>
    </row>
    <row r="4" spans="1:256" ht="18" customHeight="1" x14ac:dyDescent="0.25">
      <c r="A4" s="162" t="s">
        <v>1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18"/>
    </row>
    <row r="5" spans="1:256" ht="18" customHeight="1" x14ac:dyDescent="0.25">
      <c r="A5" s="162" t="s">
        <v>2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19"/>
    </row>
    <row r="6" spans="1:256" s="68" customFormat="1" ht="18" customHeight="1" thickBot="1" x14ac:dyDescent="0.3">
      <c r="A6" s="119"/>
      <c r="B6" s="119"/>
      <c r="C6" s="119"/>
      <c r="D6" s="119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19"/>
      <c r="AB6" s="145"/>
      <c r="AC6" s="146"/>
    </row>
    <row r="7" spans="1:256" s="4" customFormat="1" ht="18" customHeight="1" thickBot="1" x14ac:dyDescent="0.35">
      <c r="A7" s="7" t="s">
        <v>52</v>
      </c>
      <c r="B7" s="97" t="s">
        <v>3</v>
      </c>
      <c r="C7" s="7" t="s">
        <v>4</v>
      </c>
      <c r="D7" s="7" t="s">
        <v>60</v>
      </c>
      <c r="E7" s="171" t="s">
        <v>5</v>
      </c>
      <c r="F7" s="172"/>
      <c r="G7" s="168" t="s">
        <v>6</v>
      </c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70"/>
      <c r="AA7" s="183" t="s">
        <v>191</v>
      </c>
      <c r="AB7" s="175" t="s">
        <v>118</v>
      </c>
      <c r="AC7" s="176"/>
    </row>
    <row r="8" spans="1:256" s="4" customFormat="1" ht="13.5" customHeight="1" thickBot="1" x14ac:dyDescent="0.3">
      <c r="A8" s="6"/>
      <c r="B8" s="5"/>
      <c r="C8" s="6"/>
      <c r="D8" s="6"/>
      <c r="E8" s="7" t="s">
        <v>53</v>
      </c>
      <c r="F8" s="7" t="s">
        <v>15</v>
      </c>
      <c r="G8" s="8"/>
      <c r="H8" s="9"/>
      <c r="I8" s="9" t="s">
        <v>7</v>
      </c>
      <c r="J8" s="9"/>
      <c r="K8" s="10"/>
      <c r="L8" s="8"/>
      <c r="M8" s="9"/>
      <c r="N8" s="9" t="s">
        <v>8</v>
      </c>
      <c r="O8" s="9"/>
      <c r="P8" s="10"/>
      <c r="Q8" s="8"/>
      <c r="R8" s="9"/>
      <c r="S8" s="9" t="s">
        <v>9</v>
      </c>
      <c r="T8" s="9"/>
      <c r="U8" s="10"/>
      <c r="V8" s="8"/>
      <c r="W8" s="9"/>
      <c r="X8" s="9" t="s">
        <v>10</v>
      </c>
      <c r="Y8" s="9"/>
      <c r="Z8" s="10"/>
      <c r="AA8" s="184"/>
      <c r="AB8" s="177"/>
      <c r="AC8" s="178"/>
    </row>
    <row r="9" spans="1:256" s="4" customFormat="1" ht="15.75" customHeight="1" thickBot="1" x14ac:dyDescent="0.35">
      <c r="A9" s="11"/>
      <c r="B9" s="98"/>
      <c r="C9" s="11"/>
      <c r="D9" s="11"/>
      <c r="E9" s="11"/>
      <c r="F9" s="11"/>
      <c r="G9" s="99" t="s">
        <v>14</v>
      </c>
      <c r="H9" s="100" t="s">
        <v>11</v>
      </c>
      <c r="I9" s="98" t="s">
        <v>12</v>
      </c>
      <c r="J9" s="98" t="s">
        <v>13</v>
      </c>
      <c r="K9" s="101" t="s">
        <v>15</v>
      </c>
      <c r="L9" s="99" t="s">
        <v>14</v>
      </c>
      <c r="M9" s="100" t="s">
        <v>11</v>
      </c>
      <c r="N9" s="98" t="s">
        <v>12</v>
      </c>
      <c r="O9" s="98" t="s">
        <v>13</v>
      </c>
      <c r="P9" s="101" t="s">
        <v>15</v>
      </c>
      <c r="Q9" s="99" t="s">
        <v>14</v>
      </c>
      <c r="R9" s="100" t="s">
        <v>11</v>
      </c>
      <c r="S9" s="98" t="s">
        <v>12</v>
      </c>
      <c r="T9" s="98" t="s">
        <v>13</v>
      </c>
      <c r="U9" s="101" t="s">
        <v>15</v>
      </c>
      <c r="V9" s="99" t="s">
        <v>14</v>
      </c>
      <c r="W9" s="100" t="s">
        <v>11</v>
      </c>
      <c r="X9" s="98" t="s">
        <v>12</v>
      </c>
      <c r="Y9" s="98" t="s">
        <v>13</v>
      </c>
      <c r="Z9" s="101" t="s">
        <v>15</v>
      </c>
      <c r="AA9" s="185"/>
      <c r="AB9" s="179"/>
      <c r="AC9" s="180"/>
    </row>
    <row r="10" spans="1:256" s="16" customFormat="1" ht="18.600000000000001" customHeight="1" thickBot="1" x14ac:dyDescent="0.3">
      <c r="A10" s="12"/>
      <c r="B10" s="13"/>
      <c r="C10" s="38" t="s">
        <v>21</v>
      </c>
      <c r="D10" s="38"/>
      <c r="E10" s="12">
        <f>SUM(E11:E14)</f>
        <v>8</v>
      </c>
      <c r="F10" s="14">
        <f>SUM(F11:F14)</f>
        <v>12</v>
      </c>
      <c r="G10" s="14">
        <f t="shared" ref="G10:Z10" si="0">SUM(G11:G14)</f>
        <v>2</v>
      </c>
      <c r="H10" s="14">
        <f t="shared" si="0"/>
        <v>0</v>
      </c>
      <c r="I10" s="14">
        <f t="shared" si="0"/>
        <v>2</v>
      </c>
      <c r="J10" s="14"/>
      <c r="K10" s="14">
        <f t="shared" si="0"/>
        <v>7</v>
      </c>
      <c r="L10" s="14">
        <f t="shared" si="0"/>
        <v>0</v>
      </c>
      <c r="M10" s="14">
        <f t="shared" si="0"/>
        <v>2</v>
      </c>
      <c r="N10" s="14">
        <f t="shared" si="0"/>
        <v>0</v>
      </c>
      <c r="O10" s="14"/>
      <c r="P10" s="14">
        <f t="shared" si="0"/>
        <v>3</v>
      </c>
      <c r="Q10" s="14">
        <f t="shared" si="0"/>
        <v>2</v>
      </c>
      <c r="R10" s="14">
        <f t="shared" si="0"/>
        <v>0</v>
      </c>
      <c r="S10" s="14">
        <f t="shared" si="0"/>
        <v>0</v>
      </c>
      <c r="T10" s="14"/>
      <c r="U10" s="14">
        <f t="shared" si="0"/>
        <v>2</v>
      </c>
      <c r="V10" s="14">
        <f t="shared" si="0"/>
        <v>0</v>
      </c>
      <c r="W10" s="14">
        <f t="shared" si="0"/>
        <v>0</v>
      </c>
      <c r="X10" s="14">
        <f t="shared" si="0"/>
        <v>0</v>
      </c>
      <c r="Y10" s="14"/>
      <c r="Z10" s="14">
        <f t="shared" si="0"/>
        <v>0</v>
      </c>
      <c r="AA10" s="42"/>
      <c r="AB10" s="181"/>
      <c r="AC10" s="182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  <c r="IV10" s="15"/>
    </row>
    <row r="11" spans="1:256" s="4" customFormat="1" ht="18.899999999999999" customHeight="1" x14ac:dyDescent="0.3">
      <c r="A11" s="102" t="s">
        <v>7</v>
      </c>
      <c r="B11" s="17" t="s">
        <v>162</v>
      </c>
      <c r="C11" s="18" t="s">
        <v>22</v>
      </c>
      <c r="D11" s="18" t="s">
        <v>61</v>
      </c>
      <c r="E11" s="20">
        <f>G11+H11+I11+L11+M11+N11+Q11+R11+S11+V11+W11+X11</f>
        <v>1</v>
      </c>
      <c r="F11" s="21">
        <f t="shared" ref="F11:F20" si="1">K11+P11+U11+Z11</f>
        <v>2</v>
      </c>
      <c r="G11" s="103">
        <v>1</v>
      </c>
      <c r="H11" s="104">
        <v>0</v>
      </c>
      <c r="I11" s="104">
        <v>0</v>
      </c>
      <c r="J11" s="104" t="s">
        <v>44</v>
      </c>
      <c r="K11" s="105">
        <v>2</v>
      </c>
      <c r="L11" s="103"/>
      <c r="M11" s="104"/>
      <c r="N11" s="104"/>
      <c r="O11" s="104"/>
      <c r="P11" s="105"/>
      <c r="Q11" s="103"/>
      <c r="R11" s="104"/>
      <c r="S11" s="104"/>
      <c r="T11" s="104"/>
      <c r="U11" s="105"/>
      <c r="V11" s="103"/>
      <c r="W11" s="104"/>
      <c r="X11" s="104"/>
      <c r="Y11" s="104"/>
      <c r="Z11" s="22"/>
      <c r="AA11" s="138"/>
      <c r="AB11" s="131" t="s">
        <v>149</v>
      </c>
      <c r="AC11" s="132" t="s">
        <v>22</v>
      </c>
    </row>
    <row r="12" spans="1:256" s="4" customFormat="1" ht="18.899999999999999" customHeight="1" x14ac:dyDescent="0.3">
      <c r="A12" s="106" t="s">
        <v>8</v>
      </c>
      <c r="B12" s="23" t="s">
        <v>163</v>
      </c>
      <c r="C12" s="19" t="s">
        <v>81</v>
      </c>
      <c r="D12" s="19" t="s">
        <v>62</v>
      </c>
      <c r="E12" s="24">
        <f>G12+H12+I12+L12+M12+N12+Q12+R12+S12+V12+W12+X12</f>
        <v>3</v>
      </c>
      <c r="F12" s="25">
        <f t="shared" si="1"/>
        <v>5</v>
      </c>
      <c r="G12" s="26">
        <v>1</v>
      </c>
      <c r="H12" s="27">
        <v>0</v>
      </c>
      <c r="I12" s="27">
        <v>2</v>
      </c>
      <c r="J12" s="27" t="s">
        <v>44</v>
      </c>
      <c r="K12" s="28">
        <v>5</v>
      </c>
      <c r="L12" s="26"/>
      <c r="M12" s="27"/>
      <c r="N12" s="27"/>
      <c r="O12" s="27"/>
      <c r="P12" s="28"/>
      <c r="Q12" s="26"/>
      <c r="R12" s="27"/>
      <c r="S12" s="27"/>
      <c r="T12" s="27"/>
      <c r="U12" s="28"/>
      <c r="V12" s="26"/>
      <c r="W12" s="27"/>
      <c r="X12" s="27"/>
      <c r="Y12" s="27"/>
      <c r="Z12" s="29"/>
      <c r="AA12" s="139"/>
      <c r="AB12" s="123" t="s">
        <v>119</v>
      </c>
      <c r="AC12" s="124" t="s">
        <v>81</v>
      </c>
    </row>
    <row r="13" spans="1:256" s="4" customFormat="1" ht="18.899999999999999" customHeight="1" x14ac:dyDescent="0.3">
      <c r="A13" s="106" t="s">
        <v>9</v>
      </c>
      <c r="B13" s="23" t="s">
        <v>164</v>
      </c>
      <c r="C13" s="19" t="s">
        <v>83</v>
      </c>
      <c r="D13" s="19" t="s">
        <v>62</v>
      </c>
      <c r="E13" s="24">
        <f>G13+H13+I13+L13+M13+N13+Q13+R13+S13+V13+W13+X13</f>
        <v>2</v>
      </c>
      <c r="F13" s="24">
        <f t="shared" si="1"/>
        <v>2</v>
      </c>
      <c r="G13" s="26"/>
      <c r="H13" s="27"/>
      <c r="I13" s="27"/>
      <c r="J13" s="27"/>
      <c r="K13" s="28"/>
      <c r="L13" s="26"/>
      <c r="M13" s="27"/>
      <c r="N13" s="27"/>
      <c r="O13" s="27"/>
      <c r="P13" s="28"/>
      <c r="Q13" s="26">
        <v>2</v>
      </c>
      <c r="R13" s="27">
        <v>0</v>
      </c>
      <c r="S13" s="27">
        <v>0</v>
      </c>
      <c r="T13" s="27" t="s">
        <v>44</v>
      </c>
      <c r="U13" s="28">
        <v>2</v>
      </c>
      <c r="V13" s="26"/>
      <c r="W13" s="27"/>
      <c r="X13" s="27"/>
      <c r="Y13" s="27"/>
      <c r="Z13" s="29"/>
      <c r="AA13" s="139"/>
      <c r="AB13" s="123" t="s">
        <v>120</v>
      </c>
      <c r="AC13" s="124" t="s">
        <v>83</v>
      </c>
    </row>
    <row r="14" spans="1:256" s="4" customFormat="1" ht="18.899999999999999" customHeight="1" thickBot="1" x14ac:dyDescent="0.35">
      <c r="A14" s="107" t="s">
        <v>26</v>
      </c>
      <c r="B14" s="30" t="s">
        <v>165</v>
      </c>
      <c r="C14" s="115" t="s">
        <v>23</v>
      </c>
      <c r="D14" s="40" t="s">
        <v>80</v>
      </c>
      <c r="E14" s="32">
        <f>G14+H14+I14+L14+M14+N14+Q14+R14+S14+V14+W14+X14</f>
        <v>2</v>
      </c>
      <c r="F14" s="33">
        <f t="shared" si="1"/>
        <v>3</v>
      </c>
      <c r="G14" s="34"/>
      <c r="H14" s="35"/>
      <c r="I14" s="35"/>
      <c r="J14" s="35"/>
      <c r="K14" s="36"/>
      <c r="L14" s="34">
        <v>0</v>
      </c>
      <c r="M14" s="35">
        <v>2</v>
      </c>
      <c r="N14" s="35">
        <v>0</v>
      </c>
      <c r="O14" s="35" t="s">
        <v>44</v>
      </c>
      <c r="P14" s="36">
        <v>3</v>
      </c>
      <c r="Q14" s="34"/>
      <c r="R14" s="35"/>
      <c r="S14" s="35"/>
      <c r="T14" s="35"/>
      <c r="U14" s="36"/>
      <c r="V14" s="34"/>
      <c r="W14" s="35"/>
      <c r="X14" s="35"/>
      <c r="Y14" s="35"/>
      <c r="Z14" s="37"/>
      <c r="AA14" s="140"/>
      <c r="AB14" s="123" t="s">
        <v>121</v>
      </c>
      <c r="AC14" s="124" t="s">
        <v>23</v>
      </c>
    </row>
    <row r="15" spans="1:256" s="16" customFormat="1" ht="18.600000000000001" customHeight="1" thickBot="1" x14ac:dyDescent="0.3">
      <c r="A15" s="12"/>
      <c r="B15" s="38"/>
      <c r="C15" s="38" t="s">
        <v>24</v>
      </c>
      <c r="D15" s="39"/>
      <c r="E15" s="12">
        <f>SUM(E16:E20)</f>
        <v>20</v>
      </c>
      <c r="F15" s="12">
        <f>SUM(F16:F20)</f>
        <v>21</v>
      </c>
      <c r="G15" s="14">
        <f>SUM(G16:G20)</f>
        <v>8</v>
      </c>
      <c r="H15" s="14">
        <f>SUM(H16:H20)</f>
        <v>2</v>
      </c>
      <c r="I15" s="14">
        <f>SUM(I16:I20)</f>
        <v>3</v>
      </c>
      <c r="J15" s="14"/>
      <c r="K15" s="14">
        <f t="shared" ref="K15:Z15" si="2">SUM(K16:K20)</f>
        <v>14</v>
      </c>
      <c r="L15" s="14">
        <f t="shared" si="2"/>
        <v>4</v>
      </c>
      <c r="M15" s="14">
        <f t="shared" si="2"/>
        <v>3</v>
      </c>
      <c r="N15" s="14">
        <f t="shared" si="2"/>
        <v>0</v>
      </c>
      <c r="O15" s="14"/>
      <c r="P15" s="14">
        <f t="shared" si="2"/>
        <v>7</v>
      </c>
      <c r="Q15" s="14">
        <f t="shared" si="2"/>
        <v>0</v>
      </c>
      <c r="R15" s="14">
        <f t="shared" si="2"/>
        <v>0</v>
      </c>
      <c r="S15" s="14">
        <f t="shared" si="2"/>
        <v>0</v>
      </c>
      <c r="T15" s="14"/>
      <c r="U15" s="14">
        <f t="shared" si="2"/>
        <v>0</v>
      </c>
      <c r="V15" s="14">
        <f t="shared" si="2"/>
        <v>0</v>
      </c>
      <c r="W15" s="14">
        <f t="shared" si="2"/>
        <v>0</v>
      </c>
      <c r="X15" s="14">
        <f t="shared" si="2"/>
        <v>0</v>
      </c>
      <c r="Y15" s="14"/>
      <c r="Z15" s="14">
        <f t="shared" si="2"/>
        <v>0</v>
      </c>
      <c r="AA15" s="141"/>
      <c r="AB15" s="181"/>
      <c r="AC15" s="182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  <c r="IO15" s="15"/>
      <c r="IP15" s="15"/>
      <c r="IQ15" s="15"/>
      <c r="IR15" s="15"/>
      <c r="IS15" s="15"/>
      <c r="IT15" s="15"/>
      <c r="IU15" s="15"/>
      <c r="IV15" s="15"/>
    </row>
    <row r="16" spans="1:256" s="4" customFormat="1" ht="18.899999999999999" customHeight="1" x14ac:dyDescent="0.3">
      <c r="A16" s="102" t="s">
        <v>27</v>
      </c>
      <c r="B16" s="17" t="s">
        <v>170</v>
      </c>
      <c r="C16" s="113" t="s">
        <v>115</v>
      </c>
      <c r="D16" s="18" t="s">
        <v>75</v>
      </c>
      <c r="E16" s="20">
        <f t="shared" ref="E16:E24" si="3">G16+H16+I16+L16+M16+N16+Q16+R16+S16+V16+W16+X16</f>
        <v>5</v>
      </c>
      <c r="F16" s="20">
        <f t="shared" si="1"/>
        <v>5</v>
      </c>
      <c r="G16" s="103">
        <v>3</v>
      </c>
      <c r="H16" s="104">
        <v>2</v>
      </c>
      <c r="I16" s="104">
        <v>0</v>
      </c>
      <c r="J16" s="104" t="s">
        <v>43</v>
      </c>
      <c r="K16" s="105">
        <v>5</v>
      </c>
      <c r="L16" s="103"/>
      <c r="M16" s="104"/>
      <c r="N16" s="104"/>
      <c r="O16" s="104"/>
      <c r="P16" s="105"/>
      <c r="Q16" s="103"/>
      <c r="R16" s="104"/>
      <c r="S16" s="104"/>
      <c r="T16" s="104"/>
      <c r="U16" s="105"/>
      <c r="V16" s="103"/>
      <c r="W16" s="104"/>
      <c r="X16" s="104"/>
      <c r="Y16" s="104"/>
      <c r="Z16" s="22"/>
      <c r="AA16" s="138"/>
      <c r="AB16" s="121" t="s">
        <v>122</v>
      </c>
      <c r="AC16" s="122" t="s">
        <v>123</v>
      </c>
    </row>
    <row r="17" spans="1:256" s="4" customFormat="1" ht="18.899999999999999" customHeight="1" x14ac:dyDescent="0.3">
      <c r="A17" s="106" t="s">
        <v>28</v>
      </c>
      <c r="B17" s="23" t="s">
        <v>171</v>
      </c>
      <c r="C17" s="114" t="s">
        <v>116</v>
      </c>
      <c r="D17" s="19" t="s">
        <v>75</v>
      </c>
      <c r="E17" s="24">
        <f t="shared" si="3"/>
        <v>5</v>
      </c>
      <c r="F17" s="24">
        <f>K17+P17+U17+Z17</f>
        <v>5</v>
      </c>
      <c r="G17" s="26"/>
      <c r="H17" s="27"/>
      <c r="I17" s="27"/>
      <c r="J17" s="27"/>
      <c r="K17" s="28"/>
      <c r="L17" s="26">
        <v>3</v>
      </c>
      <c r="M17" s="27">
        <v>2</v>
      </c>
      <c r="N17" s="27">
        <v>0</v>
      </c>
      <c r="O17" s="27" t="s">
        <v>43</v>
      </c>
      <c r="P17" s="28">
        <v>5</v>
      </c>
      <c r="Q17" s="26"/>
      <c r="R17" s="27"/>
      <c r="S17" s="27"/>
      <c r="T17" s="27"/>
      <c r="U17" s="28"/>
      <c r="V17" s="26"/>
      <c r="W17" s="27"/>
      <c r="X17" s="27"/>
      <c r="Y17" s="27"/>
      <c r="Z17" s="29"/>
      <c r="AA17" s="139" t="str">
        <f>B16&amp;" "&amp;C16</f>
        <v>AMXDL1IFNE Diszkrét matematika és lineáris algebra I.</v>
      </c>
      <c r="AB17" s="123" t="s">
        <v>124</v>
      </c>
      <c r="AC17" s="124" t="s">
        <v>125</v>
      </c>
    </row>
    <row r="18" spans="1:256" s="4" customFormat="1" ht="18.899999999999999" customHeight="1" x14ac:dyDescent="0.3">
      <c r="A18" s="106" t="s">
        <v>29</v>
      </c>
      <c r="B18" s="112" t="s">
        <v>168</v>
      </c>
      <c r="C18" s="114" t="s">
        <v>150</v>
      </c>
      <c r="D18" s="19" t="s">
        <v>63</v>
      </c>
      <c r="E18" s="24">
        <f t="shared" si="3"/>
        <v>2</v>
      </c>
      <c r="F18" s="24">
        <f>K18+P18+U18+Z18</f>
        <v>3</v>
      </c>
      <c r="G18" s="26">
        <v>2</v>
      </c>
      <c r="H18" s="27">
        <v>0</v>
      </c>
      <c r="I18" s="27">
        <v>0</v>
      </c>
      <c r="J18" s="27" t="s">
        <v>44</v>
      </c>
      <c r="K18" s="28">
        <v>3</v>
      </c>
      <c r="L18" s="26"/>
      <c r="M18" s="27"/>
      <c r="N18" s="27"/>
      <c r="O18" s="27"/>
      <c r="P18" s="28"/>
      <c r="Q18" s="26"/>
      <c r="R18" s="27"/>
      <c r="S18" s="27"/>
      <c r="T18" s="27"/>
      <c r="U18" s="28"/>
      <c r="V18" s="26"/>
      <c r="W18" s="27"/>
      <c r="X18" s="27"/>
      <c r="Y18" s="27"/>
      <c r="Z18" s="29"/>
      <c r="AA18" s="139"/>
      <c r="AB18" s="173" t="s">
        <v>126</v>
      </c>
      <c r="AC18" s="174" t="s">
        <v>100</v>
      </c>
    </row>
    <row r="19" spans="1:256" s="4" customFormat="1" ht="18.899999999999999" customHeight="1" x14ac:dyDescent="0.3">
      <c r="A19" s="106" t="s">
        <v>30</v>
      </c>
      <c r="B19" s="112" t="s">
        <v>169</v>
      </c>
      <c r="C19" s="114" t="s">
        <v>151</v>
      </c>
      <c r="D19" s="31"/>
      <c r="E19" s="24">
        <f t="shared" si="3"/>
        <v>2</v>
      </c>
      <c r="F19" s="24">
        <f>K19+P19+U19+Z19</f>
        <v>2</v>
      </c>
      <c r="G19" s="26"/>
      <c r="H19" s="27"/>
      <c r="I19" s="27"/>
      <c r="J19" s="27"/>
      <c r="K19" s="28"/>
      <c r="L19" s="26">
        <v>1</v>
      </c>
      <c r="M19" s="27">
        <v>1</v>
      </c>
      <c r="N19" s="27">
        <v>0</v>
      </c>
      <c r="O19" s="27" t="s">
        <v>44</v>
      </c>
      <c r="P19" s="28">
        <v>2</v>
      </c>
      <c r="Q19" s="26"/>
      <c r="R19" s="27"/>
      <c r="S19" s="27"/>
      <c r="T19" s="27"/>
      <c r="U19" s="28"/>
      <c r="V19" s="26"/>
      <c r="W19" s="27"/>
      <c r="X19" s="27"/>
      <c r="Y19" s="27"/>
      <c r="Z19" s="29"/>
      <c r="AA19" s="139"/>
      <c r="AB19" s="173"/>
      <c r="AC19" s="174"/>
    </row>
    <row r="20" spans="1:256" s="4" customFormat="1" ht="18.899999999999999" customHeight="1" thickBot="1" x14ac:dyDescent="0.35">
      <c r="A20" s="108" t="s">
        <v>31</v>
      </c>
      <c r="B20" s="109" t="s">
        <v>166</v>
      </c>
      <c r="C20" s="40" t="s">
        <v>87</v>
      </c>
      <c r="D20" s="40" t="s">
        <v>76</v>
      </c>
      <c r="E20" s="41">
        <f t="shared" si="3"/>
        <v>6</v>
      </c>
      <c r="F20" s="41">
        <f t="shared" si="1"/>
        <v>6</v>
      </c>
      <c r="G20" s="34">
        <v>3</v>
      </c>
      <c r="H20" s="35">
        <v>0</v>
      </c>
      <c r="I20" s="35">
        <v>3</v>
      </c>
      <c r="J20" s="35" t="s">
        <v>43</v>
      </c>
      <c r="K20" s="36">
        <v>6</v>
      </c>
      <c r="L20" s="34"/>
      <c r="M20" s="35"/>
      <c r="N20" s="35"/>
      <c r="O20" s="35"/>
      <c r="P20" s="36"/>
      <c r="Q20" s="34"/>
      <c r="R20" s="35"/>
      <c r="S20" s="35"/>
      <c r="T20" s="35"/>
      <c r="U20" s="36"/>
      <c r="V20" s="34"/>
      <c r="W20" s="35"/>
      <c r="X20" s="35"/>
      <c r="Y20" s="35"/>
      <c r="Z20" s="37"/>
      <c r="AA20" s="140"/>
      <c r="AB20" s="123" t="s">
        <v>127</v>
      </c>
      <c r="AC20" s="124" t="s">
        <v>128</v>
      </c>
    </row>
    <row r="21" spans="1:256" s="16" customFormat="1" ht="18.600000000000001" customHeight="1" thickBot="1" x14ac:dyDescent="0.3">
      <c r="A21" s="12"/>
      <c r="B21" s="13"/>
      <c r="C21" s="38" t="s">
        <v>34</v>
      </c>
      <c r="D21" s="39"/>
      <c r="E21" s="12">
        <f t="shared" si="3"/>
        <v>48</v>
      </c>
      <c r="F21" s="14">
        <f>K21+P21+U21+Z21</f>
        <v>57</v>
      </c>
      <c r="G21" s="14">
        <f>SUM(G22:G36)</f>
        <v>4</v>
      </c>
      <c r="H21" s="14">
        <f>SUM(H22:H36)</f>
        <v>0</v>
      </c>
      <c r="I21" s="14">
        <f>SUM(I22:I36)</f>
        <v>0</v>
      </c>
      <c r="J21" s="14"/>
      <c r="K21" s="14">
        <f>SUM(K22:K36)</f>
        <v>6</v>
      </c>
      <c r="L21" s="14">
        <f>SUM(L22:L36)</f>
        <v>11</v>
      </c>
      <c r="M21" s="14">
        <f>SUM(M22:M36)</f>
        <v>0</v>
      </c>
      <c r="N21" s="14">
        <f>SUM(N22:N36)</f>
        <v>7</v>
      </c>
      <c r="O21" s="14"/>
      <c r="P21" s="14">
        <f>SUM(P22:P36)</f>
        <v>21</v>
      </c>
      <c r="Q21" s="14">
        <f>SUM(Q22:Q36)</f>
        <v>15</v>
      </c>
      <c r="R21" s="14">
        <f>SUM(R22:R36)</f>
        <v>0</v>
      </c>
      <c r="S21" s="14">
        <f>SUM(S22:S36)</f>
        <v>11</v>
      </c>
      <c r="T21" s="14"/>
      <c r="U21" s="14">
        <f>SUM(U22:U36)</f>
        <v>30</v>
      </c>
      <c r="V21" s="14">
        <f>SUM(V22:V36)</f>
        <v>0</v>
      </c>
      <c r="W21" s="14">
        <f>SUM(W22:W36)</f>
        <v>0</v>
      </c>
      <c r="X21" s="14">
        <f>SUM(X22:X36)</f>
        <v>0</v>
      </c>
      <c r="Y21" s="14"/>
      <c r="Z21" s="14">
        <f>SUM(Z22:Z36)</f>
        <v>0</v>
      </c>
      <c r="AA21" s="141"/>
      <c r="AB21" s="181"/>
      <c r="AC21" s="182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5"/>
      <c r="HP21" s="15"/>
      <c r="HQ21" s="15"/>
      <c r="HR21" s="15"/>
      <c r="HS21" s="15"/>
      <c r="HT21" s="15"/>
      <c r="HU21" s="15"/>
      <c r="HV21" s="15"/>
      <c r="HW21" s="15"/>
      <c r="HX21" s="15"/>
      <c r="HY21" s="15"/>
      <c r="HZ21" s="15"/>
      <c r="IA21" s="15"/>
      <c r="IB21" s="15"/>
      <c r="IC21" s="15"/>
      <c r="ID21" s="15"/>
      <c r="IE21" s="15"/>
      <c r="IF21" s="15"/>
      <c r="IG21" s="15"/>
      <c r="IH21" s="15"/>
      <c r="II21" s="15"/>
      <c r="IJ21" s="15"/>
      <c r="IK21" s="15"/>
      <c r="IL21" s="15"/>
      <c r="IM21" s="15"/>
      <c r="IN21" s="15"/>
      <c r="IO21" s="15"/>
      <c r="IP21" s="15"/>
      <c r="IQ21" s="15"/>
      <c r="IR21" s="15"/>
      <c r="IS21" s="15"/>
      <c r="IT21" s="15"/>
      <c r="IU21" s="15"/>
      <c r="IV21" s="15"/>
    </row>
    <row r="22" spans="1:256" s="4" customFormat="1" ht="30.75" customHeight="1" x14ac:dyDescent="0.3">
      <c r="A22" s="102" t="s">
        <v>32</v>
      </c>
      <c r="B22" s="17" t="s">
        <v>177</v>
      </c>
      <c r="C22" s="18" t="s">
        <v>89</v>
      </c>
      <c r="D22" s="18" t="s">
        <v>77</v>
      </c>
      <c r="E22" s="20">
        <f t="shared" si="3"/>
        <v>6</v>
      </c>
      <c r="F22" s="20">
        <f>K22+P22+U22+Z22</f>
        <v>7</v>
      </c>
      <c r="G22" s="103"/>
      <c r="H22" s="104"/>
      <c r="I22" s="104"/>
      <c r="J22" s="104"/>
      <c r="K22" s="105"/>
      <c r="L22" s="103">
        <v>2</v>
      </c>
      <c r="M22" s="104">
        <v>0</v>
      </c>
      <c r="N22" s="104">
        <v>4</v>
      </c>
      <c r="O22" s="104" t="s">
        <v>44</v>
      </c>
      <c r="P22" s="105">
        <v>7</v>
      </c>
      <c r="Q22" s="103"/>
      <c r="R22" s="104"/>
      <c r="S22" s="104"/>
      <c r="T22" s="104"/>
      <c r="U22" s="105"/>
      <c r="V22" s="103"/>
      <c r="W22" s="104"/>
      <c r="X22" s="104"/>
      <c r="Y22" s="104"/>
      <c r="Z22" s="22"/>
      <c r="AA22" s="138" t="str">
        <f>B20&amp;" "&amp;C20</f>
        <v>AMXSF0IFNE Szoftver fejlesztés és tervezés</v>
      </c>
      <c r="AB22" s="125" t="s">
        <v>152</v>
      </c>
      <c r="AC22" s="122" t="s">
        <v>153</v>
      </c>
    </row>
    <row r="23" spans="1:256" s="4" customFormat="1" ht="18.899999999999999" customHeight="1" x14ac:dyDescent="0.3">
      <c r="A23" s="106" t="s">
        <v>33</v>
      </c>
      <c r="B23" s="23" t="s">
        <v>178</v>
      </c>
      <c r="C23" s="19" t="s">
        <v>90</v>
      </c>
      <c r="D23" s="19" t="s">
        <v>64</v>
      </c>
      <c r="E23" s="24">
        <f t="shared" si="3"/>
        <v>2</v>
      </c>
      <c r="F23" s="24">
        <f>K23+P23+U23+Z23</f>
        <v>3</v>
      </c>
      <c r="G23" s="26">
        <v>2</v>
      </c>
      <c r="H23" s="27">
        <v>0</v>
      </c>
      <c r="I23" s="27">
        <v>0</v>
      </c>
      <c r="J23" s="27" t="s">
        <v>43</v>
      </c>
      <c r="K23" s="28">
        <v>3</v>
      </c>
      <c r="L23" s="26"/>
      <c r="M23" s="27"/>
      <c r="N23" s="27"/>
      <c r="O23" s="27"/>
      <c r="P23" s="28"/>
      <c r="Q23" s="26"/>
      <c r="R23" s="27"/>
      <c r="S23" s="27"/>
      <c r="T23" s="27"/>
      <c r="U23" s="28"/>
      <c r="V23" s="26"/>
      <c r="W23" s="27"/>
      <c r="X23" s="27"/>
      <c r="Y23" s="27"/>
      <c r="Z23" s="29"/>
      <c r="AA23" s="139"/>
      <c r="AB23" s="123" t="s">
        <v>129</v>
      </c>
      <c r="AC23" s="124" t="s">
        <v>130</v>
      </c>
    </row>
    <row r="24" spans="1:256" s="4" customFormat="1" ht="18.899999999999999" customHeight="1" x14ac:dyDescent="0.3">
      <c r="A24" s="106" t="s">
        <v>157</v>
      </c>
      <c r="B24" s="23" t="s">
        <v>179</v>
      </c>
      <c r="C24" s="19" t="s">
        <v>50</v>
      </c>
      <c r="D24" s="19" t="s">
        <v>65</v>
      </c>
      <c r="E24" s="24">
        <f t="shared" si="3"/>
        <v>3</v>
      </c>
      <c r="F24" s="24">
        <f>K24+P24+U24+Z24</f>
        <v>4</v>
      </c>
      <c r="G24" s="26"/>
      <c r="H24" s="27"/>
      <c r="I24" s="27"/>
      <c r="J24" s="27"/>
      <c r="K24" s="28"/>
      <c r="L24" s="26">
        <v>2</v>
      </c>
      <c r="M24" s="27">
        <v>0</v>
      </c>
      <c r="N24" s="27">
        <v>1</v>
      </c>
      <c r="O24" s="27" t="s">
        <v>43</v>
      </c>
      <c r="P24" s="28">
        <v>4</v>
      </c>
      <c r="Q24" s="26"/>
      <c r="R24" s="27"/>
      <c r="S24" s="27"/>
      <c r="T24" s="27"/>
      <c r="U24" s="28"/>
      <c r="V24" s="26"/>
      <c r="W24" s="27"/>
      <c r="X24" s="27"/>
      <c r="Y24" s="27"/>
      <c r="Z24" s="29"/>
      <c r="AA24" s="139"/>
      <c r="AB24" s="123" t="s">
        <v>131</v>
      </c>
      <c r="AC24" s="124" t="s">
        <v>50</v>
      </c>
    </row>
    <row r="25" spans="1:256" s="4" customFormat="1" ht="18.899999999999999" customHeight="1" x14ac:dyDescent="0.3">
      <c r="A25" s="106" t="s">
        <v>35</v>
      </c>
      <c r="B25" s="23" t="s">
        <v>180</v>
      </c>
      <c r="C25" s="19" t="s">
        <v>91</v>
      </c>
      <c r="D25" s="19" t="s">
        <v>66</v>
      </c>
      <c r="E25" s="24">
        <f t="shared" ref="E25:E33" si="4">G25+H25+I25+L25+M25+N25+Q25+R25+S25+V25+W25+X25</f>
        <v>5</v>
      </c>
      <c r="F25" s="24">
        <f t="shared" ref="F25:F33" si="5">K25+P25+U25+Z25</f>
        <v>5</v>
      </c>
      <c r="G25" s="26"/>
      <c r="H25" s="27"/>
      <c r="I25" s="27"/>
      <c r="J25" s="27"/>
      <c r="K25" s="28"/>
      <c r="L25" s="26"/>
      <c r="M25" s="27"/>
      <c r="N25" s="27"/>
      <c r="O25" s="27"/>
      <c r="P25" s="28"/>
      <c r="Q25" s="26">
        <v>2</v>
      </c>
      <c r="R25" s="27">
        <v>0</v>
      </c>
      <c r="S25" s="27">
        <v>3</v>
      </c>
      <c r="T25" s="27" t="s">
        <v>43</v>
      </c>
      <c r="U25" s="28">
        <v>5</v>
      </c>
      <c r="V25" s="26"/>
      <c r="W25" s="27"/>
      <c r="X25" s="27"/>
      <c r="Y25" s="27"/>
      <c r="Z25" s="29"/>
      <c r="AA25" s="139"/>
      <c r="AB25" s="123" t="s">
        <v>132</v>
      </c>
      <c r="AC25" s="124" t="s">
        <v>91</v>
      </c>
    </row>
    <row r="26" spans="1:256" s="4" customFormat="1" ht="18.899999999999999" customHeight="1" x14ac:dyDescent="0.3">
      <c r="A26" s="106" t="s">
        <v>36</v>
      </c>
      <c r="B26" s="23" t="s">
        <v>181</v>
      </c>
      <c r="C26" s="19" t="s">
        <v>92</v>
      </c>
      <c r="D26" s="19" t="s">
        <v>67</v>
      </c>
      <c r="E26" s="24">
        <f t="shared" si="4"/>
        <v>4</v>
      </c>
      <c r="F26" s="24">
        <f t="shared" si="5"/>
        <v>5</v>
      </c>
      <c r="G26" s="26"/>
      <c r="H26" s="27"/>
      <c r="I26" s="27"/>
      <c r="J26" s="27"/>
      <c r="K26" s="28"/>
      <c r="L26" s="26">
        <v>2</v>
      </c>
      <c r="M26" s="27">
        <v>0</v>
      </c>
      <c r="N26" s="27">
        <v>2</v>
      </c>
      <c r="O26" s="27" t="s">
        <v>44</v>
      </c>
      <c r="P26" s="28">
        <v>5</v>
      </c>
      <c r="Q26" s="26"/>
      <c r="R26" s="27"/>
      <c r="S26" s="27"/>
      <c r="T26" s="27"/>
      <c r="U26" s="28"/>
      <c r="V26" s="26"/>
      <c r="W26" s="27"/>
      <c r="X26" s="27"/>
      <c r="Y26" s="27"/>
      <c r="Z26" s="29"/>
      <c r="AA26" s="139"/>
      <c r="AB26" s="123" t="s">
        <v>133</v>
      </c>
      <c r="AC26" s="124" t="s">
        <v>134</v>
      </c>
    </row>
    <row r="27" spans="1:256" s="4" customFormat="1" ht="18.899999999999999" customHeight="1" x14ac:dyDescent="0.3">
      <c r="A27" s="106" t="s">
        <v>37</v>
      </c>
      <c r="B27" s="23" t="s">
        <v>182</v>
      </c>
      <c r="C27" s="19" t="s">
        <v>25</v>
      </c>
      <c r="D27" s="19" t="s">
        <v>70</v>
      </c>
      <c r="E27" s="24">
        <f t="shared" si="4"/>
        <v>2</v>
      </c>
      <c r="F27" s="24">
        <f t="shared" si="5"/>
        <v>3</v>
      </c>
      <c r="G27" s="26">
        <v>2</v>
      </c>
      <c r="H27" s="27">
        <v>0</v>
      </c>
      <c r="I27" s="27">
        <v>0</v>
      </c>
      <c r="J27" s="27" t="s">
        <v>43</v>
      </c>
      <c r="K27" s="28">
        <v>3</v>
      </c>
      <c r="L27" s="26"/>
      <c r="M27" s="27"/>
      <c r="N27" s="27"/>
      <c r="O27" s="27"/>
      <c r="P27" s="28"/>
      <c r="Q27" s="26"/>
      <c r="R27" s="27"/>
      <c r="S27" s="27"/>
      <c r="T27" s="27"/>
      <c r="U27" s="28"/>
      <c r="V27" s="26"/>
      <c r="W27" s="27"/>
      <c r="X27" s="27"/>
      <c r="Y27" s="27"/>
      <c r="Z27" s="29"/>
      <c r="AA27" s="139"/>
      <c r="AB27" s="123" t="s">
        <v>135</v>
      </c>
      <c r="AC27" s="124" t="s">
        <v>25</v>
      </c>
    </row>
    <row r="28" spans="1:256" s="4" customFormat="1" ht="18.899999999999999" customHeight="1" x14ac:dyDescent="0.3">
      <c r="A28" s="106" t="s">
        <v>38</v>
      </c>
      <c r="B28" s="23" t="s">
        <v>183</v>
      </c>
      <c r="C28" s="19" t="s">
        <v>17</v>
      </c>
      <c r="D28" s="19" t="s">
        <v>68</v>
      </c>
      <c r="E28" s="24">
        <f t="shared" si="4"/>
        <v>2</v>
      </c>
      <c r="F28" s="24">
        <f t="shared" si="5"/>
        <v>2</v>
      </c>
      <c r="G28" s="26"/>
      <c r="H28" s="27"/>
      <c r="I28" s="27"/>
      <c r="J28" s="27"/>
      <c r="K28" s="28"/>
      <c r="L28" s="26">
        <v>2</v>
      </c>
      <c r="M28" s="27">
        <v>0</v>
      </c>
      <c r="N28" s="27">
        <v>0</v>
      </c>
      <c r="O28" s="27" t="s">
        <v>43</v>
      </c>
      <c r="P28" s="28">
        <v>2</v>
      </c>
      <c r="Q28" s="26"/>
      <c r="R28" s="27"/>
      <c r="S28" s="27"/>
      <c r="T28" s="27"/>
      <c r="U28" s="28"/>
      <c r="V28" s="26"/>
      <c r="W28" s="27"/>
      <c r="X28" s="27"/>
      <c r="Y28" s="27"/>
      <c r="Z28" s="29"/>
      <c r="AA28" s="139" t="str">
        <f>B27&amp;" "&amp;C27</f>
        <v>AMXDT0IFNE Digitális technika</v>
      </c>
      <c r="AB28" s="123" t="s">
        <v>136</v>
      </c>
      <c r="AC28" s="124" t="s">
        <v>17</v>
      </c>
    </row>
    <row r="29" spans="1:256" s="4" customFormat="1" ht="18.899999999999999" customHeight="1" x14ac:dyDescent="0.3">
      <c r="A29" s="106" t="s">
        <v>39</v>
      </c>
      <c r="B29" s="23" t="s">
        <v>184</v>
      </c>
      <c r="C29" s="19" t="s">
        <v>94</v>
      </c>
      <c r="D29" s="19" t="s">
        <v>66</v>
      </c>
      <c r="E29" s="24">
        <f t="shared" si="4"/>
        <v>3</v>
      </c>
      <c r="F29" s="24">
        <f t="shared" si="5"/>
        <v>3</v>
      </c>
      <c r="G29" s="26"/>
      <c r="H29" s="27"/>
      <c r="I29" s="27"/>
      <c r="J29" s="27"/>
      <c r="K29" s="28"/>
      <c r="L29" s="26">
        <v>3</v>
      </c>
      <c r="M29" s="27">
        <v>0</v>
      </c>
      <c r="N29" s="27">
        <v>0</v>
      </c>
      <c r="O29" s="27" t="s">
        <v>43</v>
      </c>
      <c r="P29" s="28">
        <v>3</v>
      </c>
      <c r="Q29" s="26"/>
      <c r="R29" s="27"/>
      <c r="S29" s="27"/>
      <c r="T29" s="27"/>
      <c r="U29" s="28"/>
      <c r="V29" s="26"/>
      <c r="W29" s="27"/>
      <c r="X29" s="27"/>
      <c r="Y29" s="27"/>
      <c r="Z29" s="29"/>
      <c r="AA29" s="139"/>
      <c r="AB29" s="123" t="s">
        <v>137</v>
      </c>
      <c r="AC29" s="124" t="s">
        <v>94</v>
      </c>
    </row>
    <row r="30" spans="1:256" s="4" customFormat="1" ht="18.899999999999999" customHeight="1" x14ac:dyDescent="0.3">
      <c r="A30" s="106" t="s">
        <v>40</v>
      </c>
      <c r="B30" s="23" t="s">
        <v>185</v>
      </c>
      <c r="C30" s="19" t="s">
        <v>95</v>
      </c>
      <c r="D30" s="19" t="s">
        <v>69</v>
      </c>
      <c r="E30" s="24">
        <f>G30+H30+I30+L31+M31+N31+Q30+R30+S30+V30+W30+X30</f>
        <v>4</v>
      </c>
      <c r="F30" s="24">
        <f>K30+P31+U30+Z30</f>
        <v>4</v>
      </c>
      <c r="G30" s="26"/>
      <c r="H30" s="27"/>
      <c r="I30" s="27"/>
      <c r="J30" s="27"/>
      <c r="K30" s="28"/>
      <c r="Q30" s="26">
        <v>2</v>
      </c>
      <c r="R30" s="27">
        <v>0</v>
      </c>
      <c r="S30" s="27">
        <v>2</v>
      </c>
      <c r="T30" s="27" t="s">
        <v>44</v>
      </c>
      <c r="U30" s="28">
        <v>4</v>
      </c>
      <c r="V30" s="26"/>
      <c r="W30" s="27"/>
      <c r="X30" s="27"/>
      <c r="Y30" s="27"/>
      <c r="Z30" s="29"/>
      <c r="AA30" s="139" t="str">
        <f>B29&amp;" "&amp;C29</f>
        <v>AMXSH0IFNE Számítógép hálózatok</v>
      </c>
      <c r="AB30" s="123" t="s">
        <v>140</v>
      </c>
      <c r="AC30" s="124" t="s">
        <v>95</v>
      </c>
    </row>
    <row r="31" spans="1:256" s="4" customFormat="1" ht="18.899999999999999" customHeight="1" x14ac:dyDescent="0.3">
      <c r="A31" s="106" t="s">
        <v>158</v>
      </c>
      <c r="B31" s="23" t="s">
        <v>186</v>
      </c>
      <c r="C31" s="19" t="s">
        <v>96</v>
      </c>
      <c r="D31" s="19" t="s">
        <v>78</v>
      </c>
      <c r="E31" s="24">
        <f>G31+H31+I31+L32+M32+N32+Q31+R31+S31+V31+W31+X31</f>
        <v>4</v>
      </c>
      <c r="F31" s="24">
        <f>K31+P32+U31+Z31</f>
        <v>5</v>
      </c>
      <c r="G31" s="26"/>
      <c r="H31" s="27"/>
      <c r="I31" s="27"/>
      <c r="J31" s="27"/>
      <c r="K31" s="28"/>
      <c r="L31" s="26"/>
      <c r="M31" s="27"/>
      <c r="N31" s="27"/>
      <c r="O31" s="27"/>
      <c r="P31" s="28"/>
      <c r="Q31" s="26">
        <v>2</v>
      </c>
      <c r="R31" s="27">
        <v>0</v>
      </c>
      <c r="S31" s="27">
        <v>2</v>
      </c>
      <c r="T31" s="27" t="s">
        <v>43</v>
      </c>
      <c r="U31" s="28">
        <v>5</v>
      </c>
      <c r="V31" s="26"/>
      <c r="W31" s="27"/>
      <c r="X31" s="27"/>
      <c r="Y31" s="27"/>
      <c r="Z31" s="29"/>
      <c r="AA31" s="139" t="str">
        <f>B27&amp;" "&amp;C27</f>
        <v>AMXDT0IFNE Digitális technika</v>
      </c>
      <c r="AB31" s="123" t="s">
        <v>138</v>
      </c>
      <c r="AC31" s="124" t="s">
        <v>139</v>
      </c>
    </row>
    <row r="32" spans="1:256" s="4" customFormat="1" ht="30.6" x14ac:dyDescent="0.3">
      <c r="A32" s="106" t="s">
        <v>41</v>
      </c>
      <c r="B32" s="23" t="s">
        <v>187</v>
      </c>
      <c r="C32" s="19" t="s">
        <v>58</v>
      </c>
      <c r="D32" s="19" t="s">
        <v>69</v>
      </c>
      <c r="E32" s="24">
        <f t="shared" si="4"/>
        <v>4</v>
      </c>
      <c r="F32" s="24">
        <f t="shared" si="5"/>
        <v>4</v>
      </c>
      <c r="G32" s="26"/>
      <c r="H32" s="27"/>
      <c r="I32" s="27"/>
      <c r="J32" s="27"/>
      <c r="K32" s="28"/>
      <c r="L32" s="26"/>
      <c r="M32" s="27"/>
      <c r="N32" s="27"/>
      <c r="O32" s="27"/>
      <c r="P32" s="28"/>
      <c r="Q32" s="26">
        <v>3</v>
      </c>
      <c r="R32" s="27">
        <v>0</v>
      </c>
      <c r="S32" s="27">
        <v>1</v>
      </c>
      <c r="T32" s="27" t="s">
        <v>43</v>
      </c>
      <c r="U32" s="28">
        <v>4</v>
      </c>
      <c r="V32" s="26"/>
      <c r="W32" s="27"/>
      <c r="X32" s="27"/>
      <c r="Y32" s="27"/>
      <c r="Z32" s="29"/>
      <c r="AA32" s="139"/>
      <c r="AB32" s="125" t="s">
        <v>189</v>
      </c>
      <c r="AC32" s="126" t="s">
        <v>154</v>
      </c>
    </row>
    <row r="33" spans="1:256" s="4" customFormat="1" ht="18.899999999999999" customHeight="1" thickBot="1" x14ac:dyDescent="0.35">
      <c r="A33" s="108" t="s">
        <v>42</v>
      </c>
      <c r="B33" s="109" t="s">
        <v>188</v>
      </c>
      <c r="C33" s="40" t="s">
        <v>59</v>
      </c>
      <c r="D33" s="40" t="s">
        <v>71</v>
      </c>
      <c r="E33" s="41">
        <f t="shared" si="4"/>
        <v>5</v>
      </c>
      <c r="F33" s="41">
        <f t="shared" si="5"/>
        <v>6</v>
      </c>
      <c r="G33" s="34"/>
      <c r="H33" s="35"/>
      <c r="I33" s="35"/>
      <c r="J33" s="35"/>
      <c r="K33" s="36"/>
      <c r="L33" s="34"/>
      <c r="M33" s="35"/>
      <c r="N33" s="35"/>
      <c r="O33" s="35"/>
      <c r="P33" s="36"/>
      <c r="Q33" s="34">
        <v>2</v>
      </c>
      <c r="R33" s="35">
        <v>0</v>
      </c>
      <c r="S33" s="35">
        <v>3</v>
      </c>
      <c r="T33" s="35" t="s">
        <v>44</v>
      </c>
      <c r="U33" s="36">
        <v>6</v>
      </c>
      <c r="V33" s="34"/>
      <c r="W33" s="35"/>
      <c r="X33" s="35"/>
      <c r="Y33" s="35"/>
      <c r="Z33" s="37"/>
      <c r="AA33" s="140" t="str">
        <f>B20&amp;" "&amp;C20</f>
        <v>AMXSF0IFNE Szoftver fejlesztés és tervezés</v>
      </c>
      <c r="AB33" s="123" t="s">
        <v>141</v>
      </c>
      <c r="AC33" s="124" t="s">
        <v>142</v>
      </c>
    </row>
    <row r="34" spans="1:256" s="16" customFormat="1" ht="18.600000000000001" customHeight="1" thickBot="1" x14ac:dyDescent="0.3">
      <c r="A34" s="12"/>
      <c r="B34" s="13"/>
      <c r="C34" s="38" t="s">
        <v>46</v>
      </c>
      <c r="D34" s="39"/>
      <c r="E34" s="14"/>
      <c r="F34" s="14"/>
      <c r="G34" s="12"/>
      <c r="H34" s="13"/>
      <c r="I34" s="13"/>
      <c r="J34" s="13"/>
      <c r="K34" s="42"/>
      <c r="L34" s="12"/>
      <c r="M34" s="13"/>
      <c r="N34" s="13"/>
      <c r="O34" s="13"/>
      <c r="P34" s="42"/>
      <c r="Q34" s="12"/>
      <c r="R34" s="13"/>
      <c r="S34" s="13"/>
      <c r="T34" s="13"/>
      <c r="U34" s="42"/>
      <c r="V34" s="12"/>
      <c r="W34" s="13"/>
      <c r="X34" s="13"/>
      <c r="Y34" s="13"/>
      <c r="Z34" s="42"/>
      <c r="AA34" s="141"/>
      <c r="AB34" s="181"/>
      <c r="AC34" s="182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5"/>
      <c r="FK34" s="15"/>
      <c r="FL34" s="15"/>
      <c r="FM34" s="15"/>
      <c r="FN34" s="15"/>
      <c r="FO34" s="15"/>
      <c r="FP34" s="15"/>
      <c r="FQ34" s="15"/>
      <c r="FR34" s="15"/>
      <c r="FS34" s="15"/>
      <c r="FT34" s="15"/>
      <c r="FU34" s="15"/>
      <c r="FV34" s="15"/>
      <c r="FW34" s="15"/>
      <c r="FX34" s="15"/>
      <c r="FY34" s="15"/>
      <c r="FZ34" s="15"/>
      <c r="GA34" s="15"/>
      <c r="GB34" s="15"/>
      <c r="GC34" s="15"/>
      <c r="GD34" s="15"/>
      <c r="GE34" s="15"/>
      <c r="GF34" s="15"/>
      <c r="GG34" s="15"/>
      <c r="GH34" s="15"/>
      <c r="GI34" s="15"/>
      <c r="GJ34" s="15"/>
      <c r="GK34" s="15"/>
      <c r="GL34" s="15"/>
      <c r="GM34" s="15"/>
      <c r="GN34" s="15"/>
      <c r="GO34" s="15"/>
      <c r="GP34" s="15"/>
      <c r="GQ34" s="15"/>
      <c r="GR34" s="15"/>
      <c r="GS34" s="15"/>
      <c r="GT34" s="15"/>
      <c r="GU34" s="15"/>
      <c r="GV34" s="15"/>
      <c r="GW34" s="15"/>
      <c r="GX34" s="15"/>
      <c r="GY34" s="15"/>
      <c r="GZ34" s="15"/>
      <c r="HA34" s="15"/>
      <c r="HB34" s="15"/>
      <c r="HC34" s="15"/>
      <c r="HD34" s="15"/>
      <c r="HE34" s="15"/>
      <c r="HF34" s="15"/>
      <c r="HG34" s="15"/>
      <c r="HH34" s="15"/>
      <c r="HI34" s="15"/>
      <c r="HJ34" s="15"/>
      <c r="HK34" s="15"/>
      <c r="HL34" s="15"/>
      <c r="HM34" s="15"/>
      <c r="HN34" s="15"/>
      <c r="HO34" s="15"/>
      <c r="HP34" s="15"/>
      <c r="HQ34" s="15"/>
      <c r="HR34" s="15"/>
      <c r="HS34" s="15"/>
      <c r="HT34" s="15"/>
      <c r="HU34" s="15"/>
      <c r="HV34" s="15"/>
      <c r="HW34" s="15"/>
      <c r="HX34" s="15"/>
      <c r="HY34" s="15"/>
      <c r="HZ34" s="15"/>
      <c r="IA34" s="15"/>
      <c r="IB34" s="15"/>
      <c r="IC34" s="15"/>
      <c r="ID34" s="15"/>
      <c r="IE34" s="15"/>
      <c r="IF34" s="15"/>
      <c r="IG34" s="15"/>
      <c r="IH34" s="15"/>
      <c r="II34" s="15"/>
      <c r="IJ34" s="15"/>
      <c r="IK34" s="15"/>
      <c r="IL34" s="15"/>
      <c r="IM34" s="15"/>
      <c r="IN34" s="15"/>
      <c r="IO34" s="15"/>
      <c r="IP34" s="15"/>
      <c r="IQ34" s="15"/>
      <c r="IR34" s="15"/>
      <c r="IS34" s="15"/>
      <c r="IT34" s="15"/>
      <c r="IU34" s="15"/>
      <c r="IV34" s="15"/>
    </row>
    <row r="35" spans="1:256" s="4" customFormat="1" ht="18.899999999999999" customHeight="1" x14ac:dyDescent="0.3">
      <c r="A35" s="102" t="s">
        <v>48</v>
      </c>
      <c r="B35" s="17" t="s">
        <v>173</v>
      </c>
      <c r="C35" s="18" t="s">
        <v>16</v>
      </c>
      <c r="D35" s="18" t="s">
        <v>72</v>
      </c>
      <c r="E35" s="20">
        <f>G35+H35+I35+L35+M35+N35+Q35+R35+S35+V35+W35+X35</f>
        <v>2</v>
      </c>
      <c r="F35" s="20">
        <f>K35+P35+U35+Z35</f>
        <v>3</v>
      </c>
      <c r="G35" s="103"/>
      <c r="H35" s="104"/>
      <c r="I35" s="104"/>
      <c r="J35" s="104"/>
      <c r="K35" s="105"/>
      <c r="L35" s="103"/>
      <c r="M35" s="104"/>
      <c r="N35" s="104"/>
      <c r="O35" s="104"/>
      <c r="P35" s="105"/>
      <c r="Q35" s="103">
        <v>2</v>
      </c>
      <c r="R35" s="104">
        <v>0</v>
      </c>
      <c r="S35" s="104">
        <v>0</v>
      </c>
      <c r="T35" s="104" t="s">
        <v>43</v>
      </c>
      <c r="U35" s="22">
        <v>3</v>
      </c>
      <c r="V35" s="103"/>
      <c r="W35" s="104"/>
      <c r="X35" s="104"/>
      <c r="Y35" s="104"/>
      <c r="Z35" s="22"/>
      <c r="AA35" s="138"/>
      <c r="AB35" s="123" t="s">
        <v>143</v>
      </c>
      <c r="AC35" s="124" t="s">
        <v>16</v>
      </c>
    </row>
    <row r="36" spans="1:256" s="4" customFormat="1" ht="18.899999999999999" customHeight="1" thickBot="1" x14ac:dyDescent="0.35">
      <c r="A36" s="108" t="s">
        <v>54</v>
      </c>
      <c r="B36" s="109" t="s">
        <v>174</v>
      </c>
      <c r="C36" s="43" t="s">
        <v>18</v>
      </c>
      <c r="D36" s="40" t="s">
        <v>73</v>
      </c>
      <c r="E36" s="41">
        <f>G36+H36+I36+L36+M36+N36+Q36+R36+S36+V36+W36+X36</f>
        <v>2</v>
      </c>
      <c r="F36" s="41">
        <f>K36+P36+U36+Z36</f>
        <v>3</v>
      </c>
      <c r="G36" s="34"/>
      <c r="H36" s="35"/>
      <c r="I36" s="35"/>
      <c r="J36" s="35"/>
      <c r="K36" s="36"/>
      <c r="L36" s="34"/>
      <c r="M36" s="35"/>
      <c r="N36" s="35"/>
      <c r="O36" s="35"/>
      <c r="P36" s="36"/>
      <c r="Q36" s="34">
        <v>2</v>
      </c>
      <c r="R36" s="35">
        <v>0</v>
      </c>
      <c r="S36" s="35">
        <v>0</v>
      </c>
      <c r="T36" s="35" t="s">
        <v>44</v>
      </c>
      <c r="U36" s="36">
        <v>3</v>
      </c>
      <c r="V36" s="34"/>
      <c r="W36" s="35"/>
      <c r="X36" s="35"/>
      <c r="Y36" s="35"/>
      <c r="Z36" s="37"/>
      <c r="AA36" s="140"/>
      <c r="AB36" s="133" t="s">
        <v>144</v>
      </c>
      <c r="AC36" s="134" t="s">
        <v>145</v>
      </c>
    </row>
    <row r="37" spans="1:256" s="16" customFormat="1" ht="18.600000000000001" customHeight="1" thickBot="1" x14ac:dyDescent="0.3">
      <c r="A37" s="12"/>
      <c r="B37" s="13"/>
      <c r="C37" s="38" t="s">
        <v>47</v>
      </c>
      <c r="D37" s="39"/>
      <c r="E37" s="14"/>
      <c r="F37" s="14"/>
      <c r="G37" s="12"/>
      <c r="H37" s="13"/>
      <c r="I37" s="13"/>
      <c r="J37" s="13"/>
      <c r="K37" s="42"/>
      <c r="L37" s="12"/>
      <c r="M37" s="13"/>
      <c r="N37" s="13"/>
      <c r="O37" s="13"/>
      <c r="P37" s="42"/>
      <c r="Q37" s="12"/>
      <c r="R37" s="13"/>
      <c r="S37" s="13"/>
      <c r="T37" s="13"/>
      <c r="U37" s="42"/>
      <c r="V37" s="12"/>
      <c r="W37" s="13"/>
      <c r="X37" s="13"/>
      <c r="Y37" s="13"/>
      <c r="Z37" s="42"/>
      <c r="AA37" s="141"/>
      <c r="AB37" s="181"/>
      <c r="AC37" s="182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  <c r="ET37" s="15"/>
      <c r="EU37" s="15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5"/>
      <c r="FK37" s="15"/>
      <c r="FL37" s="15"/>
      <c r="FM37" s="15"/>
      <c r="FN37" s="15"/>
      <c r="FO37" s="15"/>
      <c r="FP37" s="15"/>
      <c r="FQ37" s="15"/>
      <c r="FR37" s="15"/>
      <c r="FS37" s="15"/>
      <c r="FT37" s="15"/>
      <c r="FU37" s="15"/>
      <c r="FV37" s="15"/>
      <c r="FW37" s="15"/>
      <c r="FX37" s="15"/>
      <c r="FY37" s="15"/>
      <c r="FZ37" s="15"/>
      <c r="GA37" s="15"/>
      <c r="GB37" s="15"/>
      <c r="GC37" s="15"/>
      <c r="GD37" s="15"/>
      <c r="GE37" s="15"/>
      <c r="GF37" s="15"/>
      <c r="GG37" s="15"/>
      <c r="GH37" s="15"/>
      <c r="GI37" s="15"/>
      <c r="GJ37" s="15"/>
      <c r="GK37" s="15"/>
      <c r="GL37" s="15"/>
      <c r="GM37" s="15"/>
      <c r="GN37" s="15"/>
      <c r="GO37" s="15"/>
      <c r="GP37" s="15"/>
      <c r="GQ37" s="15"/>
      <c r="GR37" s="15"/>
      <c r="GS37" s="15"/>
      <c r="GT37" s="15"/>
      <c r="GU37" s="15"/>
      <c r="GV37" s="15"/>
      <c r="GW37" s="15"/>
      <c r="GX37" s="15"/>
      <c r="GY37" s="15"/>
      <c r="GZ37" s="15"/>
      <c r="HA37" s="15"/>
      <c r="HB37" s="15"/>
      <c r="HC37" s="15"/>
      <c r="HD37" s="15"/>
      <c r="HE37" s="15"/>
      <c r="HF37" s="15"/>
      <c r="HG37" s="15"/>
      <c r="HH37" s="15"/>
      <c r="HI37" s="15"/>
      <c r="HJ37" s="15"/>
      <c r="HK37" s="15"/>
      <c r="HL37" s="15"/>
      <c r="HM37" s="15"/>
      <c r="HN37" s="15"/>
      <c r="HO37" s="15"/>
      <c r="HP37" s="15"/>
      <c r="HQ37" s="15"/>
      <c r="HR37" s="15"/>
      <c r="HS37" s="15"/>
      <c r="HT37" s="15"/>
      <c r="HU37" s="15"/>
      <c r="HV37" s="15"/>
      <c r="HW37" s="15"/>
      <c r="HX37" s="15"/>
      <c r="HY37" s="15"/>
      <c r="HZ37" s="15"/>
      <c r="IA37" s="15"/>
      <c r="IB37" s="15"/>
      <c r="IC37" s="15"/>
      <c r="ID37" s="15"/>
      <c r="IE37" s="15"/>
      <c r="IF37" s="15"/>
      <c r="IG37" s="15"/>
      <c r="IH37" s="15"/>
      <c r="II37" s="15"/>
      <c r="IJ37" s="15"/>
      <c r="IK37" s="15"/>
      <c r="IL37" s="15"/>
      <c r="IM37" s="15"/>
      <c r="IN37" s="15"/>
      <c r="IO37" s="15"/>
      <c r="IP37" s="15"/>
      <c r="IQ37" s="15"/>
      <c r="IR37" s="15"/>
      <c r="IS37" s="15"/>
      <c r="IT37" s="15"/>
      <c r="IU37" s="15"/>
      <c r="IV37" s="15"/>
    </row>
    <row r="38" spans="1:256" s="4" customFormat="1" ht="18.899999999999999" customHeight="1" x14ac:dyDescent="0.3">
      <c r="A38" s="102" t="s">
        <v>159</v>
      </c>
      <c r="B38" s="17" t="s">
        <v>175</v>
      </c>
      <c r="C38" s="18" t="s">
        <v>51</v>
      </c>
      <c r="D38" s="18" t="s">
        <v>79</v>
      </c>
      <c r="E38" s="20">
        <f>G38+H38+I38+L38+M38+N38+Q38+R38+S38+V38+W38+X38</f>
        <v>2</v>
      </c>
      <c r="F38" s="20">
        <f>K38+P38+U38+Z38</f>
        <v>3</v>
      </c>
      <c r="G38" s="103"/>
      <c r="H38" s="104"/>
      <c r="I38" s="104"/>
      <c r="J38" s="104"/>
      <c r="K38" s="105"/>
      <c r="L38" s="103"/>
      <c r="M38" s="104"/>
      <c r="N38" s="104"/>
      <c r="O38" s="104"/>
      <c r="P38" s="105"/>
      <c r="Q38" s="103">
        <v>2</v>
      </c>
      <c r="R38" s="104">
        <v>0</v>
      </c>
      <c r="S38" s="104">
        <v>0</v>
      </c>
      <c r="T38" s="104" t="s">
        <v>43</v>
      </c>
      <c r="U38" s="22">
        <v>3</v>
      </c>
      <c r="V38" s="103"/>
      <c r="W38" s="104"/>
      <c r="X38" s="104"/>
      <c r="Y38" s="104"/>
      <c r="Z38" s="22"/>
      <c r="AA38" s="138"/>
      <c r="AB38" s="135" t="s">
        <v>146</v>
      </c>
      <c r="AC38" s="136" t="s">
        <v>147</v>
      </c>
    </row>
    <row r="39" spans="1:256" s="4" customFormat="1" ht="18.899999999999999" customHeight="1" thickBot="1" x14ac:dyDescent="0.35">
      <c r="A39" s="110" t="s">
        <v>160</v>
      </c>
      <c r="B39" s="44" t="s">
        <v>176</v>
      </c>
      <c r="C39" s="19" t="s">
        <v>49</v>
      </c>
      <c r="D39" s="19" t="s">
        <v>74</v>
      </c>
      <c r="E39" s="24">
        <f>G39+H39+I39+L39+M39+N39+Q39+R39+S39+V39+W39+X39</f>
        <v>2</v>
      </c>
      <c r="F39" s="24">
        <f>K39+P39+U39+Z39</f>
        <v>3</v>
      </c>
      <c r="G39" s="34"/>
      <c r="H39" s="35"/>
      <c r="I39" s="35"/>
      <c r="J39" s="35"/>
      <c r="K39" s="36"/>
      <c r="L39" s="34"/>
      <c r="M39" s="35"/>
      <c r="N39" s="35"/>
      <c r="O39" s="35"/>
      <c r="P39" s="36"/>
      <c r="Q39" s="26">
        <v>2</v>
      </c>
      <c r="R39" s="27">
        <v>0</v>
      </c>
      <c r="S39" s="27">
        <v>0</v>
      </c>
      <c r="T39" s="27" t="s">
        <v>44</v>
      </c>
      <c r="U39" s="28">
        <v>3</v>
      </c>
      <c r="V39" s="26"/>
      <c r="W39" s="27"/>
      <c r="X39" s="27"/>
      <c r="Y39" s="27"/>
      <c r="Z39" s="29"/>
      <c r="AA39" s="139"/>
      <c r="AB39" s="123" t="s">
        <v>148</v>
      </c>
      <c r="AC39" s="124" t="s">
        <v>49</v>
      </c>
    </row>
    <row r="40" spans="1:256" s="4" customFormat="1" ht="18.899999999999999" customHeight="1" thickBot="1" x14ac:dyDescent="0.35">
      <c r="A40" s="111" t="s">
        <v>161</v>
      </c>
      <c r="B40" s="45" t="s">
        <v>167</v>
      </c>
      <c r="C40" s="46" t="s">
        <v>156</v>
      </c>
      <c r="D40" s="47"/>
      <c r="E40" s="14"/>
      <c r="F40" s="42">
        <v>30</v>
      </c>
      <c r="G40" s="48"/>
      <c r="H40" s="49"/>
      <c r="I40" s="49"/>
      <c r="J40" s="49"/>
      <c r="K40" s="50"/>
      <c r="L40" s="48"/>
      <c r="M40" s="49"/>
      <c r="N40" s="49"/>
      <c r="O40" s="49"/>
      <c r="P40" s="50"/>
      <c r="Q40" s="48"/>
      <c r="R40" s="49"/>
      <c r="S40" s="49"/>
      <c r="T40" s="49"/>
      <c r="U40" s="50"/>
      <c r="V40" s="48"/>
      <c r="W40" s="49"/>
      <c r="X40" s="49"/>
      <c r="Y40" s="49" t="s">
        <v>44</v>
      </c>
      <c r="Z40" s="51">
        <v>30</v>
      </c>
      <c r="AA40" s="142"/>
      <c r="AB40" s="123" t="s">
        <v>155</v>
      </c>
      <c r="AC40" s="124" t="s">
        <v>156</v>
      </c>
    </row>
    <row r="41" spans="1:256" s="4" customFormat="1" ht="18.899999999999999" customHeight="1" x14ac:dyDescent="0.3">
      <c r="A41" s="102" t="s">
        <v>197</v>
      </c>
      <c r="B41" s="17" t="s">
        <v>192</v>
      </c>
      <c r="C41" s="18" t="s">
        <v>193</v>
      </c>
      <c r="D41" s="18">
        <v>1</v>
      </c>
      <c r="E41" s="20">
        <v>1</v>
      </c>
      <c r="F41" s="20">
        <v>0</v>
      </c>
      <c r="G41" s="103">
        <v>0</v>
      </c>
      <c r="H41" s="104">
        <v>1</v>
      </c>
      <c r="I41" s="104">
        <v>0</v>
      </c>
      <c r="J41" s="104" t="s">
        <v>194</v>
      </c>
      <c r="K41" s="105">
        <v>0</v>
      </c>
      <c r="L41" s="103"/>
      <c r="M41" s="104"/>
      <c r="N41" s="104"/>
      <c r="O41" s="104"/>
      <c r="P41" s="105"/>
      <c r="Q41" s="103"/>
      <c r="R41" s="104"/>
      <c r="S41" s="104"/>
      <c r="T41" s="104"/>
      <c r="U41" s="22"/>
      <c r="V41" s="103"/>
      <c r="W41" s="104"/>
      <c r="X41" s="104"/>
      <c r="Y41" s="104"/>
      <c r="Z41" s="22"/>
      <c r="AA41" s="193" t="s">
        <v>198</v>
      </c>
      <c r="AB41" s="123"/>
      <c r="AC41" s="124"/>
    </row>
    <row r="42" spans="1:256" s="4" customFormat="1" ht="18.899999999999999" customHeight="1" thickBot="1" x14ac:dyDescent="0.35">
      <c r="A42" s="108">
        <v>28</v>
      </c>
      <c r="B42" s="109" t="s">
        <v>195</v>
      </c>
      <c r="C42" s="43" t="s">
        <v>196</v>
      </c>
      <c r="D42" s="40">
        <v>1</v>
      </c>
      <c r="E42" s="41">
        <v>1</v>
      </c>
      <c r="F42" s="41">
        <v>0</v>
      </c>
      <c r="G42" s="34"/>
      <c r="H42" s="35"/>
      <c r="I42" s="35"/>
      <c r="J42" s="35"/>
      <c r="K42" s="36"/>
      <c r="L42" s="34">
        <v>0</v>
      </c>
      <c r="M42" s="35">
        <v>1</v>
      </c>
      <c r="N42" s="35">
        <v>0</v>
      </c>
      <c r="O42" s="35" t="s">
        <v>194</v>
      </c>
      <c r="P42" s="36">
        <v>0</v>
      </c>
      <c r="Q42" s="34"/>
      <c r="R42" s="35"/>
      <c r="S42" s="35"/>
      <c r="T42" s="35"/>
      <c r="U42" s="36"/>
      <c r="V42" s="34"/>
      <c r="W42" s="35"/>
      <c r="X42" s="35"/>
      <c r="Y42" s="35"/>
      <c r="Z42" s="37"/>
      <c r="AA42" s="194"/>
      <c r="AB42" s="133"/>
      <c r="AC42" s="134"/>
    </row>
    <row r="43" spans="1:256" s="16" customFormat="1" ht="18.600000000000001" customHeight="1" thickBot="1" x14ac:dyDescent="0.3">
      <c r="A43" s="88"/>
      <c r="B43" s="88"/>
      <c r="C43" s="91" t="s">
        <v>45</v>
      </c>
      <c r="D43" s="38"/>
      <c r="E43" s="160">
        <f>G43+H43+I43+L43+M43+N43+Q43+R43+S43+V43+W43+X43</f>
        <v>76</v>
      </c>
      <c r="F43" s="160">
        <f>K43+P43+U43+Z43</f>
        <v>120</v>
      </c>
      <c r="G43" s="14">
        <f>G21+G15+G10</f>
        <v>14</v>
      </c>
      <c r="H43" s="14">
        <f>H21+H15+H10</f>
        <v>2</v>
      </c>
      <c r="I43" s="14">
        <f>I21+I15+I10</f>
        <v>5</v>
      </c>
      <c r="J43" s="14"/>
      <c r="K43" s="14">
        <f>K21+K15+K10</f>
        <v>27</v>
      </c>
      <c r="L43" s="14">
        <f>L21+L15+L10</f>
        <v>15</v>
      </c>
      <c r="M43" s="14">
        <f>M21+M15+M10</f>
        <v>5</v>
      </c>
      <c r="N43" s="14">
        <f>N21+N15+N10</f>
        <v>7</v>
      </c>
      <c r="O43" s="14"/>
      <c r="P43" s="14">
        <f>P21+P15+P10</f>
        <v>31</v>
      </c>
      <c r="Q43" s="14">
        <f>Q21+Q15+Q10</f>
        <v>17</v>
      </c>
      <c r="R43" s="14">
        <f>R21+R15+R10</f>
        <v>0</v>
      </c>
      <c r="S43" s="14">
        <f>S21+S15+S10</f>
        <v>11</v>
      </c>
      <c r="T43" s="14"/>
      <c r="U43" s="14">
        <f>U21+U15+U10</f>
        <v>32</v>
      </c>
      <c r="V43" s="14">
        <f>V21+V15+V10</f>
        <v>0</v>
      </c>
      <c r="W43" s="14"/>
      <c r="X43" s="14">
        <f>X21+X15+X10</f>
        <v>0</v>
      </c>
      <c r="Y43" s="14"/>
      <c r="Z43" s="14">
        <v>30</v>
      </c>
      <c r="AA43" s="42"/>
      <c r="AB43" s="123"/>
      <c r="AC43" s="124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  <c r="EP43" s="15"/>
      <c r="EQ43" s="15"/>
      <c r="ER43" s="15"/>
      <c r="ES43" s="15"/>
      <c r="ET43" s="15"/>
      <c r="EU43" s="15"/>
      <c r="EV43" s="15"/>
      <c r="EW43" s="15"/>
      <c r="EX43" s="15"/>
      <c r="EY43" s="15"/>
      <c r="EZ43" s="15"/>
      <c r="FA43" s="15"/>
      <c r="FB43" s="15"/>
      <c r="FC43" s="15"/>
      <c r="FD43" s="15"/>
      <c r="FE43" s="15"/>
      <c r="FF43" s="15"/>
      <c r="FG43" s="15"/>
      <c r="FH43" s="15"/>
      <c r="FI43" s="15"/>
      <c r="FJ43" s="15"/>
      <c r="FK43" s="15"/>
      <c r="FL43" s="15"/>
      <c r="FM43" s="15"/>
      <c r="FN43" s="15"/>
      <c r="FO43" s="15"/>
      <c r="FP43" s="15"/>
      <c r="FQ43" s="15"/>
      <c r="FR43" s="15"/>
      <c r="FS43" s="15"/>
      <c r="FT43" s="15"/>
      <c r="FU43" s="15"/>
      <c r="FV43" s="15"/>
      <c r="FW43" s="15"/>
      <c r="FX43" s="15"/>
      <c r="FY43" s="15"/>
      <c r="FZ43" s="15"/>
      <c r="GA43" s="15"/>
      <c r="GB43" s="15"/>
      <c r="GC43" s="15"/>
      <c r="GD43" s="15"/>
      <c r="GE43" s="15"/>
      <c r="GF43" s="15"/>
      <c r="GG43" s="15"/>
      <c r="GH43" s="15"/>
      <c r="GI43" s="15"/>
      <c r="GJ43" s="15"/>
      <c r="GK43" s="15"/>
      <c r="GL43" s="15"/>
      <c r="GM43" s="15"/>
      <c r="GN43" s="15"/>
      <c r="GO43" s="15"/>
      <c r="GP43" s="15"/>
      <c r="GQ43" s="15"/>
      <c r="GR43" s="15"/>
      <c r="GS43" s="15"/>
      <c r="GT43" s="15"/>
      <c r="GU43" s="15"/>
      <c r="GV43" s="15"/>
      <c r="GW43" s="15"/>
      <c r="GX43" s="15"/>
      <c r="GY43" s="15"/>
      <c r="GZ43" s="15"/>
      <c r="HA43" s="15"/>
      <c r="HB43" s="15"/>
      <c r="HC43" s="15"/>
      <c r="HD43" s="15"/>
      <c r="HE43" s="15"/>
      <c r="HF43" s="15"/>
      <c r="HG43" s="15"/>
      <c r="HH43" s="15"/>
      <c r="HI43" s="15"/>
      <c r="HJ43" s="15"/>
      <c r="HK43" s="15"/>
      <c r="HL43" s="15"/>
      <c r="HM43" s="15"/>
      <c r="HN43" s="15"/>
      <c r="HO43" s="15"/>
      <c r="HP43" s="15"/>
      <c r="HQ43" s="15"/>
      <c r="HR43" s="15"/>
      <c r="HS43" s="15"/>
      <c r="HT43" s="15"/>
      <c r="HU43" s="15"/>
      <c r="HV43" s="15"/>
      <c r="HW43" s="15"/>
      <c r="HX43" s="15"/>
      <c r="HY43" s="15"/>
      <c r="HZ43" s="15"/>
      <c r="IA43" s="15"/>
      <c r="IB43" s="15"/>
      <c r="IC43" s="15"/>
      <c r="ID43" s="15"/>
      <c r="IE43" s="15"/>
      <c r="IF43" s="15"/>
      <c r="IG43" s="15"/>
      <c r="IH43" s="15"/>
      <c r="II43" s="15"/>
      <c r="IJ43" s="15"/>
      <c r="IK43" s="15"/>
      <c r="IL43" s="15"/>
      <c r="IM43" s="15"/>
      <c r="IN43" s="15"/>
      <c r="IO43" s="15"/>
      <c r="IP43" s="15"/>
      <c r="IQ43" s="15"/>
      <c r="IR43" s="15"/>
      <c r="IS43" s="15"/>
      <c r="IT43" s="15"/>
      <c r="IU43" s="15"/>
      <c r="IV43" s="15"/>
    </row>
    <row r="44" spans="1:256" s="4" customFormat="1" ht="18.899999999999999" customHeight="1" thickBot="1" x14ac:dyDescent="0.3">
      <c r="A44" s="89"/>
      <c r="B44" s="77"/>
      <c r="C44" s="92" t="s">
        <v>19</v>
      </c>
      <c r="D44" s="87"/>
      <c r="E44" s="83"/>
      <c r="F44" s="86"/>
      <c r="G44" s="85"/>
      <c r="H44" s="74"/>
      <c r="I44" s="74"/>
      <c r="J44" s="74">
        <f>COUNTIF(J11:J36,"v")</f>
        <v>4</v>
      </c>
      <c r="K44" s="75"/>
      <c r="L44" s="85"/>
      <c r="M44" s="74"/>
      <c r="N44" s="74"/>
      <c r="O44" s="74">
        <f>COUNTIF(O11:O36,"v")</f>
        <v>4</v>
      </c>
      <c r="P44" s="75"/>
      <c r="Q44" s="85"/>
      <c r="R44" s="74"/>
      <c r="S44" s="74"/>
      <c r="T44" s="74">
        <f>COUNTIF(T11:T36,"v")</f>
        <v>4</v>
      </c>
      <c r="U44" s="75"/>
      <c r="V44" s="85"/>
      <c r="W44" s="74"/>
      <c r="X44" s="74"/>
      <c r="Y44" s="74">
        <f>COUNTIF(Y11:Y36,"v")</f>
        <v>0</v>
      </c>
      <c r="Z44" s="76"/>
      <c r="AA44" s="143"/>
      <c r="AB44" s="121"/>
      <c r="AC44" s="122"/>
    </row>
    <row r="45" spans="1:256" s="4" customFormat="1" ht="18.899999999999999" customHeight="1" thickBot="1" x14ac:dyDescent="0.3">
      <c r="A45" s="89"/>
      <c r="B45" s="77"/>
      <c r="C45" s="92" t="s">
        <v>57</v>
      </c>
      <c r="D45" s="87"/>
      <c r="E45" s="83"/>
      <c r="F45" s="84"/>
      <c r="G45" s="85"/>
      <c r="H45" s="74"/>
      <c r="I45" s="74"/>
      <c r="J45" s="74">
        <f>COUNTIF(J11:J36,"é")</f>
        <v>3</v>
      </c>
      <c r="K45" s="75"/>
      <c r="L45" s="85"/>
      <c r="M45" s="74"/>
      <c r="N45" s="74"/>
      <c r="O45" s="74">
        <f>COUNTIF(O11:O36,"é")</f>
        <v>4</v>
      </c>
      <c r="P45" s="75"/>
      <c r="Q45" s="85"/>
      <c r="R45" s="74"/>
      <c r="S45" s="74"/>
      <c r="T45" s="74">
        <f>COUNTIF(T11:T36,"é")</f>
        <v>4</v>
      </c>
      <c r="U45" s="75"/>
      <c r="V45" s="85"/>
      <c r="W45" s="74"/>
      <c r="X45" s="74"/>
      <c r="Y45" s="74">
        <f>COUNTIF(Y11:Y36,"é")</f>
        <v>0</v>
      </c>
      <c r="Z45" s="76"/>
      <c r="AA45" s="143"/>
      <c r="AB45" s="127"/>
      <c r="AC45" s="128"/>
    </row>
    <row r="46" spans="1:256" s="4" customFormat="1" ht="16.5" customHeight="1" thickBot="1" x14ac:dyDescent="0.35">
      <c r="A46" s="55"/>
      <c r="B46" s="55"/>
      <c r="C46" s="93" t="s">
        <v>55</v>
      </c>
      <c r="D46" s="90"/>
      <c r="E46" s="78"/>
      <c r="F46" s="79"/>
      <c r="G46" s="80"/>
      <c r="H46" s="81"/>
      <c r="I46" s="82"/>
      <c r="J46" s="52"/>
      <c r="K46" s="53">
        <f>SUM(K12,K16,K18,K20,K23)</f>
        <v>22</v>
      </c>
      <c r="L46" s="80"/>
      <c r="M46" s="81"/>
      <c r="N46" s="82"/>
      <c r="O46" s="52"/>
      <c r="P46" s="53">
        <f>SUM(P17,P26,P28,P29,U31)</f>
        <v>20</v>
      </c>
      <c r="Q46" s="80"/>
      <c r="R46" s="81"/>
      <c r="S46" s="82"/>
      <c r="T46" s="52"/>
      <c r="U46" s="53">
        <f>SUM(P22,U25,U30)</f>
        <v>16</v>
      </c>
      <c r="V46" s="80"/>
      <c r="W46" s="81"/>
      <c r="X46" s="82"/>
      <c r="Y46" s="52"/>
      <c r="Z46" s="54"/>
      <c r="AA46" s="144">
        <f>SUM(K46,P46,U46,Z46)</f>
        <v>58</v>
      </c>
      <c r="AB46" s="129"/>
      <c r="AC46" s="130"/>
    </row>
    <row r="47" spans="1:256" x14ac:dyDescent="0.25">
      <c r="E47" s="56"/>
      <c r="F47" s="57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68"/>
      <c r="AB47" s="73"/>
      <c r="AC47" s="63"/>
    </row>
    <row r="48" spans="1:256" x14ac:dyDescent="0.25">
      <c r="AB48" s="71"/>
      <c r="AC48" s="63"/>
    </row>
    <row r="49" spans="2:5" ht="16.2" thickBot="1" x14ac:dyDescent="0.3">
      <c r="B49" s="59" t="s">
        <v>113</v>
      </c>
      <c r="C49" s="16"/>
      <c r="D49" s="4"/>
      <c r="E49" s="4"/>
    </row>
    <row r="50" spans="2:5" ht="30.6" thickBot="1" x14ac:dyDescent="0.3">
      <c r="B50" s="116" t="s">
        <v>105</v>
      </c>
      <c r="C50" s="116" t="s">
        <v>104</v>
      </c>
      <c r="D50" s="60"/>
      <c r="E50" s="94" t="s">
        <v>114</v>
      </c>
    </row>
    <row r="51" spans="2:5" ht="18" customHeight="1" thickBot="1" x14ac:dyDescent="0.3">
      <c r="B51" s="163" t="s">
        <v>110</v>
      </c>
      <c r="C51" s="116" t="s">
        <v>107</v>
      </c>
      <c r="D51" s="60"/>
      <c r="E51" s="94">
        <v>2</v>
      </c>
    </row>
    <row r="52" spans="2:5" ht="15.6" thickBot="1" x14ac:dyDescent="0.3">
      <c r="B52" s="164"/>
      <c r="C52" s="116" t="s">
        <v>81</v>
      </c>
      <c r="D52" s="60"/>
      <c r="E52" s="94">
        <v>5</v>
      </c>
    </row>
    <row r="53" spans="2:5" ht="15.6" thickBot="1" x14ac:dyDescent="0.3">
      <c r="B53" s="165"/>
      <c r="C53" s="116" t="s">
        <v>90</v>
      </c>
      <c r="D53" s="60"/>
      <c r="E53" s="94">
        <v>3</v>
      </c>
    </row>
    <row r="54" spans="2:5" ht="15.75" customHeight="1" thickBot="1" x14ac:dyDescent="0.3">
      <c r="B54" s="163" t="s">
        <v>111</v>
      </c>
      <c r="C54" s="116" t="s">
        <v>94</v>
      </c>
      <c r="D54" s="60"/>
      <c r="E54" s="94">
        <v>4</v>
      </c>
    </row>
    <row r="55" spans="2:5" ht="15.6" thickBot="1" x14ac:dyDescent="0.3">
      <c r="B55" s="164"/>
      <c r="C55" s="116" t="s">
        <v>95</v>
      </c>
      <c r="D55" s="60"/>
      <c r="E55" s="94">
        <v>4</v>
      </c>
    </row>
    <row r="56" spans="2:5" ht="15.6" thickBot="1" x14ac:dyDescent="0.3">
      <c r="B56" s="165"/>
      <c r="C56" s="116" t="s">
        <v>16</v>
      </c>
      <c r="D56" s="60"/>
      <c r="E56" s="94">
        <v>3</v>
      </c>
    </row>
    <row r="57" spans="2:5" ht="15.6" thickBot="1" x14ac:dyDescent="0.3">
      <c r="B57" s="166" t="s">
        <v>109</v>
      </c>
      <c r="C57" s="167"/>
      <c r="D57" s="60"/>
      <c r="E57" s="94">
        <v>21</v>
      </c>
    </row>
    <row r="58" spans="2:5" x14ac:dyDescent="0.25">
      <c r="E58" s="55"/>
    </row>
    <row r="59" spans="2:5" ht="16.2" thickBot="1" x14ac:dyDescent="0.3">
      <c r="B59" s="59" t="s">
        <v>112</v>
      </c>
      <c r="C59" s="4"/>
      <c r="D59" s="4"/>
      <c r="E59" s="72"/>
    </row>
    <row r="60" spans="2:5" ht="30.6" thickBot="1" x14ac:dyDescent="0.3">
      <c r="B60" s="116" t="s">
        <v>105</v>
      </c>
      <c r="C60" s="116" t="s">
        <v>104</v>
      </c>
      <c r="D60" s="4"/>
      <c r="E60" s="95" t="s">
        <v>114</v>
      </c>
    </row>
    <row r="61" spans="2:5" ht="15.75" customHeight="1" thickBot="1" x14ac:dyDescent="0.3">
      <c r="B61" s="163" t="s">
        <v>106</v>
      </c>
      <c r="C61" s="61" t="s">
        <v>107</v>
      </c>
      <c r="D61" s="4"/>
      <c r="E61" s="96">
        <v>2</v>
      </c>
    </row>
    <row r="62" spans="2:5" ht="15.6" thickBot="1" x14ac:dyDescent="0.3">
      <c r="B62" s="164"/>
      <c r="C62" s="61" t="s">
        <v>81</v>
      </c>
      <c r="D62" s="4"/>
      <c r="E62" s="96">
        <v>5</v>
      </c>
    </row>
    <row r="63" spans="2:5" ht="15.6" thickBot="1" x14ac:dyDescent="0.3">
      <c r="B63" s="165"/>
      <c r="C63" s="61" t="s">
        <v>90</v>
      </c>
      <c r="D63" s="4"/>
      <c r="E63" s="96">
        <v>3</v>
      </c>
    </row>
    <row r="64" spans="2:5" ht="15.75" customHeight="1" thickBot="1" x14ac:dyDescent="0.3">
      <c r="B64" s="163" t="s">
        <v>108</v>
      </c>
      <c r="C64" s="61" t="s">
        <v>94</v>
      </c>
      <c r="D64" s="4"/>
      <c r="E64" s="96">
        <v>4</v>
      </c>
    </row>
    <row r="65" spans="2:5" ht="15.6" thickBot="1" x14ac:dyDescent="0.3">
      <c r="B65" s="164"/>
      <c r="C65" s="61" t="s">
        <v>95</v>
      </c>
      <c r="D65" s="4"/>
      <c r="E65" s="96">
        <v>4</v>
      </c>
    </row>
    <row r="66" spans="2:5" ht="15.6" thickBot="1" x14ac:dyDescent="0.3">
      <c r="B66" s="165"/>
      <c r="C66" s="61" t="s">
        <v>49</v>
      </c>
      <c r="D66" s="4"/>
      <c r="E66" s="96">
        <v>3</v>
      </c>
    </row>
    <row r="67" spans="2:5" ht="15.6" thickBot="1" x14ac:dyDescent="0.3">
      <c r="B67" s="166" t="s">
        <v>109</v>
      </c>
      <c r="C67" s="167"/>
      <c r="D67" s="4"/>
      <c r="E67" s="96">
        <v>21</v>
      </c>
    </row>
  </sheetData>
  <mergeCells count="23">
    <mergeCell ref="AB18:AB19"/>
    <mergeCell ref="AC18:AC19"/>
    <mergeCell ref="B57:C57"/>
    <mergeCell ref="B61:B63"/>
    <mergeCell ref="AB7:AC9"/>
    <mergeCell ref="AB10:AC10"/>
    <mergeCell ref="AB37:AC37"/>
    <mergeCell ref="AB34:AC34"/>
    <mergeCell ref="AB21:AC21"/>
    <mergeCell ref="AB15:AC15"/>
    <mergeCell ref="AA7:AA9"/>
    <mergeCell ref="AA41:AA42"/>
    <mergeCell ref="B64:B66"/>
    <mergeCell ref="B67:C67"/>
    <mergeCell ref="B51:B53"/>
    <mergeCell ref="B54:B56"/>
    <mergeCell ref="G7:Z7"/>
    <mergeCell ref="E7:F7"/>
    <mergeCell ref="A1:Z1"/>
    <mergeCell ref="A2:Z2"/>
    <mergeCell ref="A3:Z3"/>
    <mergeCell ref="A4:Z4"/>
    <mergeCell ref="A5:Z5"/>
  </mergeCells>
  <phoneticPr fontId="2" type="noConversion"/>
  <printOptions horizontalCentered="1" verticalCentered="1"/>
  <pageMargins left="0.15748031496062992" right="0.15748031496062992" top="0.19685039370078741" bottom="0.19685039370078741" header="0" footer="0"/>
  <pageSetup paperSize="9" scale="48" orientation="landscape" r:id="rId1"/>
  <headerFooter scaleWithDoc="0" alignWithMargins="0"/>
  <ignoredErrors>
    <ignoredError sqref="E15:F1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15"/>
  <sheetViews>
    <sheetView view="pageBreakPreview" zoomScale="90" zoomScaleNormal="90" zoomScaleSheetLayoutView="90" workbookViewId="0">
      <selection sqref="A1:E1"/>
    </sheetView>
  </sheetViews>
  <sheetFormatPr defaultColWidth="9.109375" defaultRowHeight="13.2" x14ac:dyDescent="0.25"/>
  <cols>
    <col min="1" max="1" width="66" style="68" bestFit="1" customWidth="1"/>
    <col min="2" max="2" width="8.44140625" style="4" customWidth="1"/>
    <col min="3" max="3" width="9.5546875" style="55" customWidth="1"/>
    <col min="4" max="4" width="66.88671875" style="3" bestFit="1" customWidth="1"/>
    <col min="5" max="16384" width="9.109375" style="3"/>
  </cols>
  <sheetData>
    <row r="1" spans="1:5" ht="15.6" x14ac:dyDescent="0.3">
      <c r="A1" s="186" t="s">
        <v>102</v>
      </c>
      <c r="B1" s="186"/>
      <c r="C1" s="186"/>
      <c r="D1" s="186"/>
      <c r="E1" s="186"/>
    </row>
    <row r="2" spans="1:5" ht="16.2" thickBot="1" x14ac:dyDescent="0.3">
      <c r="A2" s="64"/>
      <c r="B2" s="62"/>
      <c r="C2" s="65"/>
      <c r="D2" s="64"/>
      <c r="E2" s="66"/>
    </row>
    <row r="3" spans="1:5" ht="45" x14ac:dyDescent="0.25">
      <c r="A3" s="147" t="s">
        <v>4</v>
      </c>
      <c r="B3" s="148" t="s">
        <v>97</v>
      </c>
      <c r="C3" s="149" t="s">
        <v>99</v>
      </c>
      <c r="D3" s="148" t="s">
        <v>190</v>
      </c>
      <c r="E3" s="150" t="s">
        <v>101</v>
      </c>
    </row>
    <row r="4" spans="1:5" ht="15" x14ac:dyDescent="0.25">
      <c r="A4" s="151" t="s">
        <v>90</v>
      </c>
      <c r="B4" s="1">
        <v>3</v>
      </c>
      <c r="C4" s="187">
        <v>4</v>
      </c>
      <c r="D4" s="189" t="s">
        <v>82</v>
      </c>
      <c r="E4" s="191" t="s">
        <v>7</v>
      </c>
    </row>
    <row r="5" spans="1:5" ht="15" x14ac:dyDescent="0.25">
      <c r="A5" s="151" t="s">
        <v>81</v>
      </c>
      <c r="B5" s="1">
        <v>5</v>
      </c>
      <c r="C5" s="188"/>
      <c r="D5" s="190"/>
      <c r="E5" s="191"/>
    </row>
    <row r="6" spans="1:5" ht="15" x14ac:dyDescent="0.25">
      <c r="A6" s="151" t="s">
        <v>84</v>
      </c>
      <c r="B6" s="1">
        <v>10</v>
      </c>
      <c r="C6" s="2">
        <v>10</v>
      </c>
      <c r="D6" s="158" t="s">
        <v>85</v>
      </c>
      <c r="E6" s="152" t="s">
        <v>86</v>
      </c>
    </row>
    <row r="7" spans="1:5" ht="15" x14ac:dyDescent="0.25">
      <c r="A7" s="151" t="s">
        <v>172</v>
      </c>
      <c r="B7" s="1">
        <v>5</v>
      </c>
      <c r="C7" s="2">
        <v>4</v>
      </c>
      <c r="D7" s="158" t="s">
        <v>103</v>
      </c>
      <c r="E7" s="152" t="s">
        <v>86</v>
      </c>
    </row>
    <row r="8" spans="1:5" ht="15" x14ac:dyDescent="0.25">
      <c r="A8" s="151" t="s">
        <v>87</v>
      </c>
      <c r="B8" s="1">
        <v>6</v>
      </c>
      <c r="C8" s="2">
        <v>6</v>
      </c>
      <c r="D8" s="158" t="s">
        <v>88</v>
      </c>
      <c r="E8" s="152" t="s">
        <v>7</v>
      </c>
    </row>
    <row r="9" spans="1:5" ht="15" x14ac:dyDescent="0.25">
      <c r="A9" s="151" t="s">
        <v>89</v>
      </c>
      <c r="B9" s="1">
        <v>7</v>
      </c>
      <c r="C9" s="2">
        <v>5</v>
      </c>
      <c r="D9" s="159" t="s">
        <v>56</v>
      </c>
      <c r="E9" s="152" t="s">
        <v>26</v>
      </c>
    </row>
    <row r="10" spans="1:5" ht="15" x14ac:dyDescent="0.25">
      <c r="A10" s="151" t="s">
        <v>91</v>
      </c>
      <c r="B10" s="1">
        <v>6</v>
      </c>
      <c r="C10" s="2">
        <v>5</v>
      </c>
      <c r="D10" s="158" t="s">
        <v>91</v>
      </c>
      <c r="E10" s="152" t="s">
        <v>9</v>
      </c>
    </row>
    <row r="11" spans="1:5" ht="15" x14ac:dyDescent="0.25">
      <c r="A11" s="151" t="s">
        <v>92</v>
      </c>
      <c r="B11" s="1">
        <v>5</v>
      </c>
      <c r="C11" s="2">
        <v>4</v>
      </c>
      <c r="D11" s="158" t="s">
        <v>93</v>
      </c>
      <c r="E11" s="152" t="s">
        <v>26</v>
      </c>
    </row>
    <row r="12" spans="1:5" ht="15" x14ac:dyDescent="0.25">
      <c r="A12" s="151" t="s">
        <v>94</v>
      </c>
      <c r="B12" s="1">
        <v>3</v>
      </c>
      <c r="C12" s="187">
        <v>4</v>
      </c>
      <c r="D12" s="192" t="s">
        <v>94</v>
      </c>
      <c r="E12" s="191" t="s">
        <v>26</v>
      </c>
    </row>
    <row r="13" spans="1:5" ht="15" x14ac:dyDescent="0.25">
      <c r="A13" s="151" t="s">
        <v>95</v>
      </c>
      <c r="B13" s="1">
        <v>5</v>
      </c>
      <c r="C13" s="188"/>
      <c r="D13" s="192"/>
      <c r="E13" s="191"/>
    </row>
    <row r="14" spans="1:5" ht="15" x14ac:dyDescent="0.25">
      <c r="A14" s="151" t="s">
        <v>96</v>
      </c>
      <c r="B14" s="1">
        <v>5</v>
      </c>
      <c r="C14" s="2">
        <v>4</v>
      </c>
      <c r="D14" s="158" t="s">
        <v>96</v>
      </c>
      <c r="E14" s="152" t="s">
        <v>26</v>
      </c>
    </row>
    <row r="15" spans="1:5" s="67" customFormat="1" ht="16.2" thickBot="1" x14ac:dyDescent="0.35">
      <c r="A15" s="153" t="s">
        <v>98</v>
      </c>
      <c r="B15" s="154">
        <f>SUM(B4:B14)</f>
        <v>60</v>
      </c>
      <c r="C15" s="155">
        <f>SUM(C4:C14)</f>
        <v>46</v>
      </c>
      <c r="D15" s="156"/>
      <c r="E15" s="157"/>
    </row>
  </sheetData>
  <mergeCells count="7">
    <mergeCell ref="A1:E1"/>
    <mergeCell ref="C4:C5"/>
    <mergeCell ref="D4:D5"/>
    <mergeCell ref="E4:E5"/>
    <mergeCell ref="C12:C13"/>
    <mergeCell ref="D12:D13"/>
    <mergeCell ref="E12:E13"/>
  </mergeCells>
  <printOptions horizontalCentered="1"/>
  <pageMargins left="0.15748031496062992" right="0.15748031496062992" top="1.3779527559055118" bottom="0.19685039370078741" header="0" footer="0"/>
  <pageSetup paperSize="9" scale="8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Nappali tanterv</vt:lpstr>
      <vt:lpstr>Kreditbeszámítás</vt:lpstr>
      <vt:lpstr>Kreditbeszámítás!Nyomtatási_terület</vt:lpstr>
      <vt:lpstr>'Nappali tanterv'!Nyomtatási_terület</vt:lpstr>
    </vt:vector>
  </TitlesOfParts>
  <Company>BMF SZGTI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mkovacs</dc:creator>
  <cp:lastModifiedBy>AMK</cp:lastModifiedBy>
  <cp:lastPrinted>2017-05-17T14:08:36Z</cp:lastPrinted>
  <dcterms:created xsi:type="dcterms:W3CDTF">2009-01-20T12:39:20Z</dcterms:created>
  <dcterms:modified xsi:type="dcterms:W3CDTF">2021-11-24T09:31:40Z</dcterms:modified>
</cp:coreProperties>
</file>