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25" windowHeight="9120" activeTab="0"/>
  </bookViews>
  <sheets>
    <sheet name="BSc tanterv nappali" sheetId="1" r:id="rId1"/>
    <sheet name="1. sz. melléklet" sheetId="2" r:id="rId2"/>
  </sheets>
  <definedNames>
    <definedName name="_xlnm.Print_Area" localSheetId="1">'1. sz. melléklet'!$A$1:$AU$48</definedName>
    <definedName name="_xlnm.Print_Area" localSheetId="0">'BSc tanterv nappali'!$A$1:$AU$130</definedName>
  </definedNames>
  <calcPr fullCalcOnLoad="1"/>
</workbook>
</file>

<file path=xl/sharedStrings.xml><?xml version="1.0" encoding="utf-8"?>
<sst xmlns="http://schemas.openxmlformats.org/spreadsheetml/2006/main" count="647" uniqueCount="265">
  <si>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</si>
  <si>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</si>
  <si>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</si>
  <si>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</si>
  <si>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</si>
  <si>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</si>
  <si>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</si>
  <si>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</si>
  <si>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</si>
  <si>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</si>
  <si>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</si>
  <si>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</si>
  <si>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</si>
  <si>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</si>
  <si>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</si>
  <si>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Összesen:</t>
  </si>
  <si>
    <t>v</t>
  </si>
  <si>
    <t>f</t>
  </si>
  <si>
    <t>Vizsga (v)</t>
  </si>
  <si>
    <t>Félévközi jegy (f)</t>
  </si>
  <si>
    <t>Mindösszesen:</t>
  </si>
  <si>
    <t>Szakdolgozat</t>
  </si>
  <si>
    <t>Testnevelés I.</t>
  </si>
  <si>
    <t>e</t>
  </si>
  <si>
    <t>Testnevelés II.</t>
  </si>
  <si>
    <t>7.</t>
  </si>
  <si>
    <t xml:space="preserve"> Szakirányban kötelezően választható modul  (i=1…n) tantárgyai (3) </t>
  </si>
  <si>
    <t>Kód</t>
  </si>
  <si>
    <t xml:space="preserve">Összes heti óra </t>
  </si>
  <si>
    <t xml:space="preserve"> </t>
  </si>
  <si>
    <r>
      <t>kredi</t>
    </r>
    <r>
      <rPr>
        <b/>
        <sz val="10"/>
        <rFont val="Arial CE"/>
        <family val="0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</si>
  <si>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</si>
  <si>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</si>
  <si>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</si>
  <si>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</si>
  <si>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A gyakorlai képzés (kooperatív képzés) tanterve</t>
  </si>
  <si>
    <t>kredit</t>
  </si>
  <si>
    <t>Félév(ek)</t>
  </si>
  <si>
    <t>8.</t>
  </si>
  <si>
    <t>Szakmai gyakorlat</t>
  </si>
  <si>
    <t>Előtanulmány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</si>
  <si>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</si>
  <si>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</si>
  <si>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</si>
  <si>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</si>
  <si>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</si>
  <si>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</si>
  <si>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</si>
  <si>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</si>
  <si>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</si>
  <si>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</si>
  <si>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</si>
  <si>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</si>
  <si>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</si>
  <si>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</si>
  <si>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</si>
  <si>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</si>
  <si>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</si>
  <si>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</si>
  <si>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</si>
  <si>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</si>
  <si>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</si>
  <si>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</si>
  <si>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</si>
  <si>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</si>
  <si>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</si>
  <si>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</si>
  <si>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</si>
  <si>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</si>
  <si>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</si>
  <si>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</si>
  <si>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</si>
  <si>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</si>
  <si>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</si>
  <si>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</si>
  <si>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</si>
  <si>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</si>
  <si>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</si>
  <si>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</si>
  <si>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</si>
  <si>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</si>
  <si>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</si>
  <si>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</si>
  <si>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</si>
  <si>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</si>
  <si>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</si>
  <si>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</si>
  <si>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Analízis I.</t>
  </si>
  <si>
    <t>Analízis II.</t>
  </si>
  <si>
    <t>Matematika szigorlat</t>
  </si>
  <si>
    <t>s</t>
  </si>
  <si>
    <t>Valószínűségszámítás és matematikai statisztika</t>
  </si>
  <si>
    <t>Informatika elméleti alapjai</t>
  </si>
  <si>
    <t>Adatstruktúrák, algoritmusok, objektumok</t>
  </si>
  <si>
    <t>Fizika</t>
  </si>
  <si>
    <t>Közgazdaságtan I.</t>
  </si>
  <si>
    <t>Közgazdaságtan II.</t>
  </si>
  <si>
    <t>Vállalkozás gazdaságtan I.</t>
  </si>
  <si>
    <t>Vállalkozás gazdaságtan II.</t>
  </si>
  <si>
    <t>Jogi és államigazgatási ismeretek</t>
  </si>
  <si>
    <t>Menedzsment</t>
  </si>
  <si>
    <t>Bevezetés az informatikába</t>
  </si>
  <si>
    <t>Programozási paradigmák és technikák</t>
  </si>
  <si>
    <t>Haladó programozás</t>
  </si>
  <si>
    <t>Vizuális, eseményvezérelt programozás</t>
  </si>
  <si>
    <t>Szoftver tervezés és technológia</t>
  </si>
  <si>
    <t>Szoftvertechnológia gyakorlat</t>
  </si>
  <si>
    <t>Szoftver szigorlat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</si>
  <si>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</si>
  <si>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</si>
  <si>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</si>
  <si>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</si>
  <si>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</si>
  <si>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</si>
  <si>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rendszerek I.</t>
  </si>
  <si>
    <t>Digitális rendszerek II.</t>
  </si>
  <si>
    <t>Számítógép architektúrák I.</t>
  </si>
  <si>
    <t>Számítógép architektúrák II.</t>
  </si>
  <si>
    <t>Számítógép architektúrák III.</t>
  </si>
  <si>
    <t>Processzorok utasításszintű kezelése</t>
  </si>
  <si>
    <t>Operációs rendszerek I.</t>
  </si>
  <si>
    <t>Operációs rendszerek II.</t>
  </si>
  <si>
    <t>Informatikai rendszerelemek</t>
  </si>
  <si>
    <t>Számítógép hálózatok I.</t>
  </si>
  <si>
    <t>Számítógép hálózatok II.</t>
  </si>
  <si>
    <t>Számítógép hálózatok gyakorlata</t>
  </si>
  <si>
    <t>Adatbázisok</t>
  </si>
  <si>
    <t>Intelligens rendszerek elmélete</t>
  </si>
  <si>
    <t>Intelligens rendszerek gyakorlata</t>
  </si>
  <si>
    <t>Vállalati információs rendszerek</t>
  </si>
  <si>
    <t>Vállalati információs rendszerek modellezése</t>
  </si>
  <si>
    <t>Döntéstámogató rendszerek</t>
  </si>
  <si>
    <t>Az informatikai biztonság alapjai I.</t>
  </si>
  <si>
    <t>Az informatikai biztonság alapjai II.</t>
  </si>
  <si>
    <t>Mérnök informatikus alapszak</t>
  </si>
  <si>
    <t>Adatbázisok használata I.</t>
  </si>
  <si>
    <t>Adatbázisok használata II.</t>
  </si>
  <si>
    <t>Java programozási nyelv</t>
  </si>
  <si>
    <t>Objektum orientált programozás</t>
  </si>
  <si>
    <t>Formális nyelvek és gépek</t>
  </si>
  <si>
    <t>Beágyazott rendszerek</t>
  </si>
  <si>
    <t>Kommunikációs felületek és protokollok</t>
  </si>
  <si>
    <t>Mikrooperációs rendszerek</t>
  </si>
  <si>
    <t>Ambiens alkalmazások</t>
  </si>
  <si>
    <t>Ambiens alkalmazás-fejlesztés I.</t>
  </si>
  <si>
    <t>Ambiens alkalmazás-fejlesztés II.</t>
  </si>
  <si>
    <t>Amibens eszköz-fejlesztés (projekt)</t>
  </si>
  <si>
    <t>Számítógép hálózatok biztonsága</t>
  </si>
  <si>
    <t>LAN és WAN technológiák</t>
  </si>
  <si>
    <t>Hálózattervezés és üzemeltetés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</si>
  <si>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</si>
  <si>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</si>
  <si>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</si>
  <si>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</si>
  <si>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</si>
  <si>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</si>
  <si>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Projekt labor</t>
  </si>
  <si>
    <t>Ambiens rendszerek szakirány (I)</t>
  </si>
  <si>
    <t>Informatikai rendszermérnök szakirány ( R )</t>
  </si>
  <si>
    <t>Internet technológiák I.</t>
  </si>
  <si>
    <t>Internet technológiák II.</t>
  </si>
  <si>
    <t>Vállalati információs rendszerek szakirány (G)</t>
  </si>
  <si>
    <t>Kötelezően választható*</t>
  </si>
  <si>
    <t>20.</t>
  </si>
  <si>
    <t>Választható tárgyak</t>
  </si>
  <si>
    <t>Diszkrét matematika és lineáris algebra I.</t>
  </si>
  <si>
    <t>Diszkrét matematika és lineáris algebra II.</t>
  </si>
  <si>
    <t>Villamosságtan</t>
  </si>
  <si>
    <t>Választható szakmai tárgy I.</t>
  </si>
  <si>
    <t>Választható szakmai tárgy II.</t>
  </si>
  <si>
    <t>****</t>
  </si>
  <si>
    <t>**** A szakmai gyakorlat heti óraszámát a kooperatív szerződés tartalmazza</t>
  </si>
  <si>
    <t>A mérnök informatikus alapszakon a kooperatív képzésre jelentkezés feltételei:</t>
  </si>
  <si>
    <t>1. A kooperatív képzés megkezdése előtt a jelentkezőnek minimum 170 kreditpontot kell teljesítenie</t>
  </si>
  <si>
    <t>Szakirány közös tantárgyai*</t>
  </si>
  <si>
    <t>Szabadon választható tárgyak</t>
  </si>
  <si>
    <t>1. sz. melléklet</t>
  </si>
  <si>
    <t>Angol nyelv</t>
  </si>
  <si>
    <t>Kötelezően választható szakmai tárgyak*</t>
  </si>
  <si>
    <t>Szakdolgozat*</t>
  </si>
  <si>
    <t>*A kooperatív képzésben résztvevők esetén lásd a kooperatív képzés tantervénél</t>
  </si>
  <si>
    <t>* A szakirányokban kötelezően választható modulok listáját az 1. sz. melléklet tartalmazza, melyet a Kar félévente felülvizsgál, és amennyiben szükséges az igények és lehetőségek függvényében módosítja.</t>
  </si>
  <si>
    <t>56.</t>
  </si>
  <si>
    <t>57.</t>
  </si>
  <si>
    <t>58.</t>
  </si>
  <si>
    <t>2. A szakirány tárgyakból maximum 23 kredit hiányozhat, a szakirány tárgyak kreditpontjától függően</t>
  </si>
  <si>
    <t>NNISG1SKNC</t>
  </si>
  <si>
    <t>NRKAN1SSNC</t>
  </si>
  <si>
    <t>NRKAN2SSNC</t>
  </si>
  <si>
    <t>NRKDM1SSNC</t>
  </si>
  <si>
    <t>NRKDM2SSNC</t>
  </si>
  <si>
    <t>NRKMS1SSNC</t>
  </si>
  <si>
    <t>NRKVS1SSNC</t>
  </si>
  <si>
    <t>NRKIE1SSNC</t>
  </si>
  <si>
    <t>NRKAE1SSNC</t>
  </si>
  <si>
    <t>NRKFI1SSNC</t>
  </si>
  <si>
    <t>NRKVI1SSNC</t>
  </si>
  <si>
    <t>NRKKG1SSNC</t>
  </si>
  <si>
    <t>NRKKG2SSNC</t>
  </si>
  <si>
    <t>NRKVG1SSNC</t>
  </si>
  <si>
    <t>NRKVG2SSNC</t>
  </si>
  <si>
    <t>NRKJI1SSNC</t>
  </si>
  <si>
    <t>NRKME1SSNC</t>
  </si>
  <si>
    <t>NRKKV1SSNC</t>
  </si>
  <si>
    <t>NRKBI1SSNC</t>
  </si>
  <si>
    <t>NRKPP1SSNC</t>
  </si>
  <si>
    <t>NRKIP1SSNC</t>
  </si>
  <si>
    <t>NRKHP1SSNC</t>
  </si>
  <si>
    <t>NRKVP1SSNC</t>
  </si>
  <si>
    <t>NRKPN2SSNC</t>
  </si>
  <si>
    <t>NRKST1SSNC</t>
  </si>
  <si>
    <t>NRKSTGSSNC</t>
  </si>
  <si>
    <t>NRKSS1SSNC</t>
  </si>
  <si>
    <t>NRKIT1SSNC</t>
  </si>
  <si>
    <t>NRKIT2SSNC</t>
  </si>
  <si>
    <t>NRKDT1SSNC</t>
  </si>
  <si>
    <t>NRKDT2SSNC</t>
  </si>
  <si>
    <t>NRKEL1SSNC</t>
  </si>
  <si>
    <t>NRKEL2SSNC</t>
  </si>
  <si>
    <t>NRKDG1SSNC</t>
  </si>
  <si>
    <t>NRKDG2SSNC</t>
  </si>
  <si>
    <t>NRKSA1SSNC</t>
  </si>
  <si>
    <t>NRKSA2SSNC</t>
  </si>
  <si>
    <t>NRKSA3SSNC</t>
  </si>
  <si>
    <t>NRKPK1SSNC</t>
  </si>
  <si>
    <t>NRKOR1SSNC</t>
  </si>
  <si>
    <t>NRKIN1SSNC</t>
  </si>
  <si>
    <t>NRKSH1SSNC</t>
  </si>
  <si>
    <t>NRKSH2SSNC</t>
  </si>
  <si>
    <t>NRKSHGSSNC</t>
  </si>
  <si>
    <t>NRKAB1SSNC</t>
  </si>
  <si>
    <t>NRKAH1SSNC</t>
  </si>
  <si>
    <t>NRKAH2SSNC</t>
  </si>
  <si>
    <t>NRKIR1SSNC</t>
  </si>
  <si>
    <t>NRKIR2SSNC</t>
  </si>
  <si>
    <t>NRKVI2SSNC</t>
  </si>
  <si>
    <t>NRKIB1SSNC</t>
  </si>
  <si>
    <t>NRKIB2SSNC</t>
  </si>
  <si>
    <t>NRKBR1SINC</t>
  </si>
  <si>
    <t>NRKKF1SINC</t>
  </si>
  <si>
    <t>NRKMR1SINC</t>
  </si>
  <si>
    <t>NRKAA1SINC</t>
  </si>
  <si>
    <t>NRKAF1SINC</t>
  </si>
  <si>
    <t>NRKAF2SINC</t>
  </si>
  <si>
    <t>NRKAP1SINC</t>
  </si>
  <si>
    <t>NRKHA1SANC</t>
  </si>
  <si>
    <t>NRKOR2SANC</t>
  </si>
  <si>
    <t>NRKDR1SANC</t>
  </si>
  <si>
    <t>NRKSD1SANC</t>
  </si>
  <si>
    <t>NRKLW1SRNC</t>
  </si>
  <si>
    <t>NRKIT1SRNC</t>
  </si>
  <si>
    <t>NRKIT2SRNC</t>
  </si>
  <si>
    <t>NRKHT1SRNC</t>
  </si>
  <si>
    <t>NRKLW1SHNC</t>
  </si>
  <si>
    <t>NRKIV1SGNC</t>
  </si>
  <si>
    <t>NRKIV2SGNC</t>
  </si>
  <si>
    <t>NRKIV3SGNC</t>
  </si>
  <si>
    <t>NRKVI1SGNC</t>
  </si>
  <si>
    <t>NRKPR1SGNC</t>
  </si>
  <si>
    <t>NRKPU1SGNC</t>
  </si>
  <si>
    <t>NRKSV1SGNC</t>
  </si>
  <si>
    <t>félév</t>
  </si>
  <si>
    <t>Mérnök informatikus alapszak (érvényes: 2008/09. tanévtől)</t>
  </si>
  <si>
    <t>* A kötelezően választható gazdasági és humán tárgyak listáját félévente feltüntetve az arek.uni-obuda.hu honlapon található.</t>
  </si>
  <si>
    <t>* A kötelezően választható szakmai tárgyak listáját félévente feltüntetve az arek.uni-obuda.hu honlapon található.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</si>
</sst>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</numFmts>
  <fonts count="56"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i/>
      <sz val="8"/>
      <name val="Arial CE"/>
      <family val="2"/>
    </font>
    <font>
      <b/>
      <i/>
      <sz val="8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sz val="10"/>
      <name val="Times New Roman CE"/>
      <family val="1"/>
    </font>
    <font>
      <i/>
      <sz val="10"/>
      <name val="Arial CE"/>
      <family val="2"/>
    </font>
    <font>
      <b/>
      <sz val="10"/>
      <name val="Times New Roman CE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i/>
      <sz val="10"/>
      <color indexed="30"/>
      <name val="Arial CE"/>
      <family val="0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b/>
      <i/>
      <sz val="10"/>
      <color rgb="FF0070C0"/>
      <name val="Arial CE"/>
      <family val="0"/>
    </font>
    <font>
      <sz val="10"/>
      <color rgb="FF0070C0"/>
      <name val="Arial CE"/>
      <family val="0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thin"/>
      <top style="dotted"/>
      <bottom style="double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uble"/>
    </border>
    <border>
      <left style="medium"/>
      <right style="medium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uble"/>
    </border>
    <border>
      <left style="dotted"/>
      <right>
        <color indexed="63"/>
      </right>
      <top style="double"/>
      <bottom style="dotted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uble"/>
      <bottom style="dotted"/>
    </border>
    <border>
      <left style="medium"/>
      <right style="dotted"/>
      <top style="thin"/>
      <bottom style="dotted"/>
    </border>
    <border>
      <left style="dotted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 style="dashed"/>
      <top style="thin"/>
      <bottom style="thin"/>
    </border>
    <border>
      <left style="medium"/>
      <right style="thin"/>
      <top style="dotted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medium"/>
      <top style="thin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double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medium"/>
      <top style="dotted"/>
      <bottom style="double"/>
    </border>
    <border>
      <left style="medium"/>
      <right style="medium"/>
      <top style="double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45" borderId="1" applyNumberFormat="0" applyAlignment="0" applyProtection="0"/>
    <xf numFmtId="0" fontId="41" fillId="46" borderId="1" applyNumberFormat="0" applyAlignment="0" applyProtection="0"/>
    <xf numFmtId="0" fontId="42" fillId="47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2" fillId="48" borderId="2" applyNumberFormat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0" fillId="53" borderId="1" applyNumberFormat="0" applyAlignment="0" applyProtection="0"/>
    <xf numFmtId="0" fontId="0" fillId="54" borderId="7" applyNumberFormat="0" applyFont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49" fillId="61" borderId="0" applyNumberFormat="0" applyBorder="0" applyAlignment="0" applyProtection="0"/>
    <xf numFmtId="0" fontId="51" fillId="62" borderId="8" applyNumberFormat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63" borderId="0" applyNumberFormat="0" applyBorder="0" applyAlignment="0" applyProtection="0"/>
    <xf numFmtId="0" fontId="0" fillId="64" borderId="7" applyNumberFormat="0" applyFont="0" applyAlignment="0" applyProtection="0"/>
    <xf numFmtId="0" fontId="51" fillId="46" borderId="8" applyNumberFormat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65" borderId="0" applyNumberFormat="0" applyBorder="0" applyAlignment="0" applyProtection="0"/>
    <xf numFmtId="0" fontId="53" fillId="66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62" borderId="1" applyNumberForma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" fontId="3" fillId="0" borderId="24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45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9" fontId="1" fillId="0" borderId="0" xfId="103" applyFont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horizontal="right" vertical="center"/>
    </xf>
    <xf numFmtId="49" fontId="3" fillId="0" borderId="50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 wrapText="1"/>
    </xf>
    <xf numFmtId="0" fontId="3" fillId="67" borderId="47" xfId="0" applyFont="1" applyFill="1" applyBorder="1" applyAlignment="1">
      <alignment vertical="center"/>
    </xf>
    <xf numFmtId="0" fontId="3" fillId="67" borderId="48" xfId="0" applyFont="1" applyFill="1" applyBorder="1" applyAlignment="1">
      <alignment vertical="center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3" fillId="0" borderId="30" xfId="0" applyFont="1" applyFill="1" applyBorder="1" applyAlignment="1">
      <alignment vertical="center"/>
    </xf>
    <xf numFmtId="0" fontId="2" fillId="67" borderId="31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" fillId="68" borderId="63" xfId="0" applyFont="1" applyFill="1" applyBorder="1" applyAlignment="1">
      <alignment/>
    </xf>
    <xf numFmtId="0" fontId="2" fillId="68" borderId="64" xfId="0" applyFont="1" applyFill="1" applyBorder="1" applyAlignment="1">
      <alignment/>
    </xf>
    <xf numFmtId="0" fontId="8" fillId="68" borderId="64" xfId="0" applyFont="1" applyFill="1" applyBorder="1" applyAlignment="1">
      <alignment horizontal="right"/>
    </xf>
    <xf numFmtId="0" fontId="8" fillId="68" borderId="65" xfId="0" applyFont="1" applyFill="1" applyBorder="1" applyAlignment="1">
      <alignment horizontal="right"/>
    </xf>
    <xf numFmtId="0" fontId="2" fillId="68" borderId="66" xfId="0" applyFont="1" applyFill="1" applyBorder="1" applyAlignment="1">
      <alignment/>
    </xf>
    <xf numFmtId="0" fontId="2" fillId="68" borderId="67" xfId="0" applyFont="1" applyFill="1" applyBorder="1" applyAlignment="1">
      <alignment/>
    </xf>
    <xf numFmtId="0" fontId="2" fillId="68" borderId="65" xfId="0" applyFont="1" applyFill="1" applyBorder="1" applyAlignment="1">
      <alignment/>
    </xf>
    <xf numFmtId="0" fontId="3" fillId="68" borderId="67" xfId="0" applyFont="1" applyFill="1" applyBorder="1" applyAlignment="1">
      <alignment vertical="center"/>
    </xf>
    <xf numFmtId="0" fontId="3" fillId="68" borderId="68" xfId="0" applyFont="1" applyFill="1" applyBorder="1" applyAlignment="1">
      <alignment vertical="center"/>
    </xf>
    <xf numFmtId="0" fontId="3" fillId="68" borderId="63" xfId="0" applyFont="1" applyFill="1" applyBorder="1" applyAlignment="1">
      <alignment vertical="center"/>
    </xf>
    <xf numFmtId="0" fontId="3" fillId="68" borderId="64" xfId="0" applyFont="1" applyFill="1" applyBorder="1" applyAlignment="1">
      <alignment vertical="center"/>
    </xf>
    <xf numFmtId="0" fontId="3" fillId="68" borderId="69" xfId="0" applyFont="1" applyFill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68" borderId="68" xfId="0" applyFont="1" applyFill="1" applyBorder="1" applyAlignment="1">
      <alignment vertical="center"/>
    </xf>
    <xf numFmtId="0" fontId="1" fillId="68" borderId="64" xfId="0" applyFont="1" applyFill="1" applyBorder="1" applyAlignment="1">
      <alignment vertical="center"/>
    </xf>
    <xf numFmtId="0" fontId="1" fillId="68" borderId="68" xfId="0" applyFont="1" applyFill="1" applyBorder="1" applyAlignment="1">
      <alignment vertical="center"/>
    </xf>
    <xf numFmtId="0" fontId="2" fillId="68" borderId="64" xfId="0" applyFont="1" applyFill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3" fillId="68" borderId="66" xfId="0" applyFont="1" applyFill="1" applyBorder="1" applyAlignment="1">
      <alignment vertical="center"/>
    </xf>
    <xf numFmtId="0" fontId="2" fillId="68" borderId="66" xfId="0" applyFont="1" applyFill="1" applyBorder="1" applyAlignment="1">
      <alignment horizontal="right" vertical="center"/>
    </xf>
    <xf numFmtId="0" fontId="3" fillId="68" borderId="72" xfId="0" applyFont="1" applyFill="1" applyBorder="1" applyAlignment="1">
      <alignment vertical="center"/>
    </xf>
    <xf numFmtId="0" fontId="2" fillId="68" borderId="73" xfId="0" applyFont="1" applyFill="1" applyBorder="1" applyAlignment="1">
      <alignment horizontal="right"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left" vertical="center"/>
    </xf>
    <xf numFmtId="0" fontId="3" fillId="0" borderId="7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68" borderId="17" xfId="0" applyFont="1" applyFill="1" applyBorder="1" applyAlignment="1">
      <alignment/>
    </xf>
    <xf numFmtId="0" fontId="12" fillId="68" borderId="22" xfId="0" applyFont="1" applyFill="1" applyBorder="1" applyAlignment="1">
      <alignment/>
    </xf>
    <xf numFmtId="0" fontId="0" fillId="68" borderId="20" xfId="0" applyFont="1" applyFill="1" applyBorder="1" applyAlignment="1">
      <alignment/>
    </xf>
    <xf numFmtId="0" fontId="12" fillId="68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6" xfId="0" applyFont="1" applyBorder="1" applyAlignment="1">
      <alignment/>
    </xf>
    <xf numFmtId="0" fontId="12" fillId="0" borderId="7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12" fillId="0" borderId="82" xfId="0" applyFont="1" applyBorder="1" applyAlignment="1">
      <alignment/>
    </xf>
    <xf numFmtId="0" fontId="0" fillId="0" borderId="83" xfId="0" applyFont="1" applyBorder="1" applyAlignment="1">
      <alignment/>
    </xf>
    <xf numFmtId="0" fontId="12" fillId="0" borderId="82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2" fillId="68" borderId="66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3" fillId="68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9" fillId="68" borderId="63" xfId="0" applyFont="1" applyFill="1" applyBorder="1" applyAlignment="1">
      <alignment/>
    </xf>
    <xf numFmtId="0" fontId="9" fillId="68" borderId="64" xfId="0" applyFont="1" applyFill="1" applyBorder="1" applyAlignment="1">
      <alignment/>
    </xf>
    <xf numFmtId="0" fontId="9" fillId="68" borderId="68" xfId="0" applyFont="1" applyFill="1" applyBorder="1" applyAlignment="1">
      <alignment/>
    </xf>
    <xf numFmtId="0" fontId="3" fillId="0" borderId="92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68" borderId="6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68" borderId="69" xfId="0" applyFont="1" applyFill="1" applyBorder="1" applyAlignment="1">
      <alignment horizontal="center" vertical="center"/>
    </xf>
    <xf numFmtId="0" fontId="2" fillId="68" borderId="0" xfId="0" applyFont="1" applyFill="1" applyBorder="1" applyAlignment="1">
      <alignment horizontal="center" vertical="center"/>
    </xf>
    <xf numFmtId="0" fontId="3" fillId="68" borderId="6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/>
    </xf>
    <xf numFmtId="0" fontId="2" fillId="68" borderId="66" xfId="0" applyFont="1" applyFill="1" applyBorder="1" applyAlignment="1">
      <alignment horizontal="center"/>
    </xf>
    <xf numFmtId="0" fontId="9" fillId="68" borderId="6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68" borderId="6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68" borderId="64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9" fillId="68" borderId="6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68" borderId="66" xfId="0" applyFont="1" applyFill="1" applyBorder="1" applyAlignment="1">
      <alignment horizontal="center"/>
    </xf>
    <xf numFmtId="0" fontId="1" fillId="68" borderId="69" xfId="0" applyFont="1" applyFill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/>
    </xf>
    <xf numFmtId="0" fontId="2" fillId="0" borderId="101" xfId="0" applyFont="1" applyFill="1" applyBorder="1" applyAlignment="1">
      <alignment horizontal="right" vertical="center"/>
    </xf>
    <xf numFmtId="0" fontId="2" fillId="0" borderId="102" xfId="0" applyFont="1" applyBorder="1" applyAlignment="1">
      <alignment horizontal="right" vertical="center"/>
    </xf>
    <xf numFmtId="0" fontId="2" fillId="0" borderId="103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3" fillId="0" borderId="104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68" borderId="105" xfId="0" applyFont="1" applyFill="1" applyBorder="1" applyAlignment="1">
      <alignment horizontal="center" vertical="center"/>
    </xf>
    <xf numFmtId="0" fontId="1" fillId="68" borderId="106" xfId="0" applyFont="1" applyFill="1" applyBorder="1" applyAlignment="1">
      <alignment vertical="center"/>
    </xf>
    <xf numFmtId="0" fontId="0" fillId="0" borderId="107" xfId="0" applyFont="1" applyBorder="1" applyAlignment="1">
      <alignment horizontal="center"/>
    </xf>
    <xf numFmtId="49" fontId="3" fillId="0" borderId="108" xfId="0" applyNumberFormat="1" applyFont="1" applyBorder="1" applyAlignment="1">
      <alignment horizontal="left" vertical="center"/>
    </xf>
    <xf numFmtId="49" fontId="3" fillId="0" borderId="98" xfId="0" applyNumberFormat="1" applyFont="1" applyBorder="1" applyAlignment="1">
      <alignment horizontal="left" vertical="center"/>
    </xf>
    <xf numFmtId="49" fontId="3" fillId="0" borderId="109" xfId="0" applyNumberFormat="1" applyFont="1" applyBorder="1" applyAlignment="1">
      <alignment horizontal="left" vertical="center"/>
    </xf>
    <xf numFmtId="0" fontId="3" fillId="0" borderId="110" xfId="0" applyFont="1" applyBorder="1" applyAlignment="1">
      <alignment horizontal="center" vertical="center"/>
    </xf>
    <xf numFmtId="0" fontId="3" fillId="68" borderId="75" xfId="0" applyFont="1" applyFill="1" applyBorder="1" applyAlignment="1">
      <alignment horizontal="right" vertical="center" wrapText="1"/>
    </xf>
    <xf numFmtId="0" fontId="0" fillId="68" borderId="20" xfId="0" applyFont="1" applyFill="1" applyBorder="1" applyAlignment="1">
      <alignment horizontal="center"/>
    </xf>
    <xf numFmtId="0" fontId="0" fillId="68" borderId="21" xfId="0" applyFont="1" applyFill="1" applyBorder="1" applyAlignment="1">
      <alignment horizontal="center"/>
    </xf>
    <xf numFmtId="0" fontId="12" fillId="68" borderId="22" xfId="0" applyFont="1" applyFill="1" applyBorder="1" applyAlignment="1">
      <alignment horizontal="right"/>
    </xf>
    <xf numFmtId="0" fontId="3" fillId="68" borderId="67" xfId="0" applyFont="1" applyFill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112" xfId="0" applyFont="1" applyFill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115" xfId="0" applyFont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" fillId="68" borderId="116" xfId="0" applyFont="1" applyFill="1" applyBorder="1" applyAlignment="1">
      <alignment/>
    </xf>
    <xf numFmtId="0" fontId="3" fillId="0" borderId="91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/>
    </xf>
    <xf numFmtId="1" fontId="10" fillId="0" borderId="70" xfId="0" applyNumberFormat="1" applyFont="1" applyFill="1" applyBorder="1" applyAlignment="1">
      <alignment vertical="center"/>
    </xf>
    <xf numFmtId="49" fontId="10" fillId="0" borderId="70" xfId="0" applyNumberFormat="1" applyFont="1" applyFill="1" applyBorder="1" applyAlignment="1">
      <alignment vertical="center"/>
    </xf>
    <xf numFmtId="0" fontId="15" fillId="0" borderId="98" xfId="0" applyNumberFormat="1" applyFont="1" applyFill="1" applyBorder="1" applyAlignment="1">
      <alignment horizontal="center"/>
    </xf>
    <xf numFmtId="1" fontId="10" fillId="0" borderId="70" xfId="0" applyNumberFormat="1" applyFont="1" applyFill="1" applyBorder="1" applyAlignment="1">
      <alignment/>
    </xf>
    <xf numFmtId="0" fontId="3" fillId="0" borderId="92" xfId="0" applyFont="1" applyFill="1" applyBorder="1" applyAlignment="1">
      <alignment horizontal="center" vertical="center"/>
    </xf>
    <xf numFmtId="49" fontId="3" fillId="0" borderId="117" xfId="0" applyNumberFormat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68" borderId="118" xfId="0" applyFont="1" applyFill="1" applyBorder="1" applyAlignment="1">
      <alignment vertical="center"/>
    </xf>
    <xf numFmtId="0" fontId="3" fillId="68" borderId="119" xfId="0" applyFont="1" applyFill="1" applyBorder="1" applyAlignment="1">
      <alignment vertical="center"/>
    </xf>
    <xf numFmtId="0" fontId="3" fillId="68" borderId="12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89" xfId="0" applyNumberFormat="1" applyFont="1" applyBorder="1" applyAlignment="1">
      <alignment/>
    </xf>
    <xf numFmtId="0" fontId="9" fillId="0" borderId="89" xfId="0" applyNumberFormat="1" applyFont="1" applyBorder="1" applyAlignment="1">
      <alignment horizontal="center"/>
    </xf>
    <xf numFmtId="0" fontId="9" fillId="0" borderId="100" xfId="0" applyNumberFormat="1" applyFont="1" applyBorder="1" applyAlignment="1">
      <alignment/>
    </xf>
    <xf numFmtId="0" fontId="9" fillId="0" borderId="121" xfId="0" applyNumberFormat="1" applyFont="1" applyBorder="1" applyAlignment="1">
      <alignment horizontal="center"/>
    </xf>
    <xf numFmtId="0" fontId="9" fillId="0" borderId="122" xfId="0" applyNumberFormat="1" applyFont="1" applyBorder="1" applyAlignment="1">
      <alignment/>
    </xf>
    <xf numFmtId="0" fontId="2" fillId="0" borderId="98" xfId="0" applyNumberFormat="1" applyFont="1" applyBorder="1" applyAlignment="1">
      <alignment horizontal="center" vertical="center"/>
    </xf>
    <xf numFmtId="0" fontId="10" fillId="0" borderId="98" xfId="0" applyNumberFormat="1" applyFont="1" applyFill="1" applyBorder="1" applyAlignment="1">
      <alignment horizontal="left" vertical="center"/>
    </xf>
    <xf numFmtId="0" fontId="15" fillId="0" borderId="98" xfId="0" applyNumberFormat="1" applyFont="1" applyFill="1" applyBorder="1" applyAlignment="1">
      <alignment horizontal="center" vertical="center"/>
    </xf>
    <xf numFmtId="0" fontId="9" fillId="0" borderId="70" xfId="0" applyNumberFormat="1" applyFont="1" applyBorder="1" applyAlignment="1">
      <alignment/>
    </xf>
    <xf numFmtId="0" fontId="9" fillId="0" borderId="99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/>
    </xf>
    <xf numFmtId="0" fontId="10" fillId="0" borderId="98" xfId="0" applyNumberFormat="1" applyFont="1" applyBorder="1" applyAlignment="1">
      <alignment vertical="center"/>
    </xf>
    <xf numFmtId="0" fontId="15" fillId="0" borderId="98" xfId="0" applyNumberFormat="1" applyFont="1" applyBorder="1" applyAlignment="1">
      <alignment horizontal="center" vertical="center"/>
    </xf>
    <xf numFmtId="0" fontId="10" fillId="0" borderId="70" xfId="0" applyNumberFormat="1" applyFont="1" applyBorder="1" applyAlignment="1">
      <alignment vertical="center"/>
    </xf>
    <xf numFmtId="0" fontId="3" fillId="0" borderId="99" xfId="0" applyNumberFormat="1" applyFont="1" applyBorder="1" applyAlignment="1">
      <alignment horizontal="center" vertical="center"/>
    </xf>
    <xf numFmtId="0" fontId="15" fillId="0" borderId="70" xfId="0" applyNumberFormat="1" applyFont="1" applyFill="1" applyBorder="1" applyAlignment="1">
      <alignment horizontal="right"/>
    </xf>
    <xf numFmtId="0" fontId="8" fillId="0" borderId="99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right"/>
    </xf>
    <xf numFmtId="0" fontId="2" fillId="0" borderId="123" xfId="0" applyNumberFormat="1" applyFont="1" applyBorder="1" applyAlignment="1">
      <alignment horizontal="center" vertical="center"/>
    </xf>
    <xf numFmtId="0" fontId="9" fillId="0" borderId="124" xfId="0" applyNumberFormat="1" applyFont="1" applyBorder="1" applyAlignment="1">
      <alignment/>
    </xf>
    <xf numFmtId="0" fontId="9" fillId="0" borderId="124" xfId="0" applyNumberFormat="1" applyFont="1" applyBorder="1" applyAlignment="1">
      <alignment horizontal="center"/>
    </xf>
    <xf numFmtId="0" fontId="9" fillId="0" borderId="125" xfId="0" applyNumberFormat="1" applyFont="1" applyBorder="1" applyAlignment="1">
      <alignment/>
    </xf>
    <xf numFmtId="0" fontId="10" fillId="0" borderId="28" xfId="0" applyNumberFormat="1" applyFont="1" applyBorder="1" applyAlignment="1">
      <alignment/>
    </xf>
    <xf numFmtId="0" fontId="14" fillId="0" borderId="70" xfId="0" applyNumberFormat="1" applyFont="1" applyBorder="1" applyAlignment="1">
      <alignment horizontal="center"/>
    </xf>
    <xf numFmtId="0" fontId="16" fillId="0" borderId="70" xfId="0" applyNumberFormat="1" applyFont="1" applyBorder="1" applyAlignment="1">
      <alignment/>
    </xf>
    <xf numFmtId="0" fontId="16" fillId="0" borderId="26" xfId="0" applyNumberFormat="1" applyFont="1" applyBorder="1" applyAlignment="1">
      <alignment/>
    </xf>
    <xf numFmtId="0" fontId="10" fillId="0" borderId="100" xfId="0" applyNumberFormat="1" applyFont="1" applyFill="1" applyBorder="1" applyAlignment="1">
      <alignment/>
    </xf>
    <xf numFmtId="0" fontId="15" fillId="0" borderId="89" xfId="0" applyNumberFormat="1" applyFont="1" applyFill="1" applyBorder="1" applyAlignment="1">
      <alignment horizontal="center"/>
    </xf>
    <xf numFmtId="0" fontId="15" fillId="0" borderId="121" xfId="0" applyNumberFormat="1" applyFont="1" applyFill="1" applyBorder="1" applyAlignment="1">
      <alignment horizontal="center"/>
    </xf>
    <xf numFmtId="0" fontId="10" fillId="0" borderId="122" xfId="0" applyNumberFormat="1" applyFont="1" applyFill="1" applyBorder="1" applyAlignment="1">
      <alignment/>
    </xf>
    <xf numFmtId="0" fontId="10" fillId="0" borderId="70" xfId="0" applyNumberFormat="1" applyFont="1" applyFill="1" applyBorder="1" applyAlignment="1">
      <alignment/>
    </xf>
    <xf numFmtId="0" fontId="15" fillId="0" borderId="99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/>
    </xf>
    <xf numFmtId="0" fontId="10" fillId="0" borderId="70" xfId="0" applyNumberFormat="1" applyFont="1" applyFill="1" applyBorder="1" applyAlignment="1">
      <alignment vertical="center"/>
    </xf>
    <xf numFmtId="0" fontId="10" fillId="0" borderId="70" xfId="0" applyNumberFormat="1" applyFont="1" applyFill="1" applyBorder="1" applyAlignment="1">
      <alignment horizontal="left" vertical="center"/>
    </xf>
    <xf numFmtId="0" fontId="15" fillId="0" borderId="99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right"/>
    </xf>
    <xf numFmtId="0" fontId="10" fillId="0" borderId="3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 vertical="center"/>
    </xf>
    <xf numFmtId="0" fontId="1" fillId="0" borderId="126" xfId="0" applyNumberFormat="1" applyFont="1" applyFill="1" applyBorder="1" applyAlignment="1">
      <alignment vertical="center"/>
    </xf>
    <xf numFmtId="0" fontId="1" fillId="0" borderId="109" xfId="0" applyNumberFormat="1" applyFont="1" applyFill="1" applyBorder="1" applyAlignment="1">
      <alignment horizontal="center" vertical="center"/>
    </xf>
    <xf numFmtId="0" fontId="1" fillId="0" borderId="127" xfId="0" applyNumberFormat="1" applyFont="1" applyFill="1" applyBorder="1" applyAlignment="1">
      <alignment horizontal="center" vertical="center"/>
    </xf>
    <xf numFmtId="0" fontId="1" fillId="0" borderId="12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89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3" fillId="68" borderId="70" xfId="0" applyFont="1" applyFill="1" applyBorder="1" applyAlignment="1">
      <alignment horizontal="center" vertical="center"/>
    </xf>
    <xf numFmtId="0" fontId="3" fillId="68" borderId="96" xfId="0" applyFont="1" applyFill="1" applyBorder="1" applyAlignment="1">
      <alignment horizontal="center" vertical="center"/>
    </xf>
    <xf numFmtId="0" fontId="3" fillId="68" borderId="129" xfId="0" applyFont="1" applyFill="1" applyBorder="1" applyAlignment="1">
      <alignment horizontal="center" vertical="center"/>
    </xf>
    <xf numFmtId="0" fontId="3" fillId="68" borderId="63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68" borderId="64" xfId="0" applyFont="1" applyFill="1" applyBorder="1" applyAlignment="1">
      <alignment horizontal="center" vertical="center"/>
    </xf>
    <xf numFmtId="0" fontId="2" fillId="0" borderId="98" xfId="0" applyNumberFormat="1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vertical="center"/>
    </xf>
    <xf numFmtId="0" fontId="3" fillId="0" borderId="70" xfId="0" applyNumberFormat="1" applyFont="1" applyFill="1" applyBorder="1" applyAlignment="1">
      <alignment vertical="center"/>
    </xf>
    <xf numFmtId="0" fontId="3" fillId="0" borderId="99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/>
    </xf>
    <xf numFmtId="49" fontId="10" fillId="0" borderId="98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right" vertical="center"/>
    </xf>
    <xf numFmtId="0" fontId="9" fillId="0" borderId="99" xfId="0" applyNumberFormat="1" applyFont="1" applyFill="1" applyBorder="1" applyAlignment="1">
      <alignment horizontal="center"/>
    </xf>
    <xf numFmtId="0" fontId="16" fillId="0" borderId="100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 vertical="center"/>
    </xf>
    <xf numFmtId="49" fontId="10" fillId="0" borderId="28" xfId="0" applyNumberFormat="1" applyFont="1" applyFill="1" applyBorder="1" applyAlignment="1">
      <alignment/>
    </xf>
    <xf numFmtId="0" fontId="15" fillId="0" borderId="7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/>
    </xf>
    <xf numFmtId="0" fontId="14" fillId="0" borderId="70" xfId="0" applyNumberFormat="1" applyFont="1" applyFill="1" applyBorder="1" applyAlignment="1">
      <alignment horizontal="center"/>
    </xf>
    <xf numFmtId="0" fontId="16" fillId="0" borderId="70" xfId="0" applyNumberFormat="1" applyFont="1" applyFill="1" applyBorder="1" applyAlignment="1">
      <alignment/>
    </xf>
    <xf numFmtId="0" fontId="16" fillId="0" borderId="26" xfId="0" applyNumberFormat="1" applyFont="1" applyFill="1" applyBorder="1" applyAlignment="1">
      <alignment/>
    </xf>
    <xf numFmtId="0" fontId="15" fillId="0" borderId="70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right"/>
    </xf>
    <xf numFmtId="1" fontId="10" fillId="0" borderId="70" xfId="0" applyNumberFormat="1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49" fontId="1" fillId="0" borderId="70" xfId="0" applyNumberFormat="1" applyFont="1" applyBorder="1" applyAlignment="1">
      <alignment vertical="center"/>
    </xf>
    <xf numFmtId="49" fontId="3" fillId="67" borderId="24" xfId="0" applyNumberFormat="1" applyFont="1" applyFill="1" applyBorder="1" applyAlignment="1">
      <alignment horizontal="left" vertical="center"/>
    </xf>
    <xf numFmtId="0" fontId="3" fillId="67" borderId="26" xfId="0" applyFont="1" applyFill="1" applyBorder="1" applyAlignment="1">
      <alignment vertical="center" wrapText="1"/>
    </xf>
    <xf numFmtId="0" fontId="3" fillId="67" borderId="34" xfId="0" applyFont="1" applyFill="1" applyBorder="1" applyAlignment="1">
      <alignment vertical="center"/>
    </xf>
    <xf numFmtId="0" fontId="3" fillId="67" borderId="29" xfId="0" applyFont="1" applyFill="1" applyBorder="1" applyAlignment="1">
      <alignment vertical="center"/>
    </xf>
    <xf numFmtId="0" fontId="3" fillId="67" borderId="30" xfId="0" applyFont="1" applyFill="1" applyBorder="1" applyAlignment="1">
      <alignment vertical="center"/>
    </xf>
    <xf numFmtId="0" fontId="3" fillId="67" borderId="31" xfId="0" applyFont="1" applyFill="1" applyBorder="1" applyAlignment="1">
      <alignment vertical="center"/>
    </xf>
    <xf numFmtId="0" fontId="3" fillId="67" borderId="28" xfId="0" applyFont="1" applyFill="1" applyBorder="1" applyAlignment="1">
      <alignment horizontal="center" vertical="center"/>
    </xf>
    <xf numFmtId="49" fontId="1" fillId="67" borderId="70" xfId="0" applyNumberFormat="1" applyFont="1" applyFill="1" applyBorder="1" applyAlignment="1">
      <alignment vertical="center"/>
    </xf>
    <xf numFmtId="0" fontId="1" fillId="67" borderId="98" xfId="0" applyFont="1" applyFill="1" applyBorder="1" applyAlignment="1">
      <alignment horizontal="center" vertical="center"/>
    </xf>
    <xf numFmtId="0" fontId="1" fillId="67" borderId="99" xfId="0" applyFont="1" applyFill="1" applyBorder="1" applyAlignment="1">
      <alignment horizontal="center" vertical="center"/>
    </xf>
    <xf numFmtId="0" fontId="1" fillId="67" borderId="33" xfId="0" applyFont="1" applyFill="1" applyBorder="1" applyAlignment="1">
      <alignment vertical="center"/>
    </xf>
    <xf numFmtId="0" fontId="1" fillId="67" borderId="0" xfId="0" applyFont="1" applyFill="1" applyAlignment="1">
      <alignment vertical="center"/>
    </xf>
    <xf numFmtId="0" fontId="3" fillId="0" borderId="13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122" xfId="0" applyFont="1" applyBorder="1" applyAlignment="1">
      <alignment vertical="center" wrapText="1"/>
    </xf>
    <xf numFmtId="0" fontId="3" fillId="0" borderId="111" xfId="0" applyFont="1" applyFill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0" borderId="132" xfId="0" applyFont="1" applyBorder="1" applyAlignment="1">
      <alignment horizontal="right" vertical="center"/>
    </xf>
    <xf numFmtId="0" fontId="2" fillId="0" borderId="13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122" xfId="0" applyFont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15" fillId="0" borderId="28" xfId="0" applyNumberFormat="1" applyFont="1" applyFill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49" fontId="3" fillId="0" borderId="134" xfId="0" applyNumberFormat="1" applyFont="1" applyBorder="1" applyAlignment="1">
      <alignment horizontal="left" vertical="center"/>
    </xf>
    <xf numFmtId="0" fontId="3" fillId="0" borderId="135" xfId="0" applyFont="1" applyBorder="1" applyAlignment="1">
      <alignment horizontal="right" vertical="center" wrapText="1"/>
    </xf>
    <xf numFmtId="0" fontId="3" fillId="0" borderId="134" xfId="0" applyFont="1" applyBorder="1" applyAlignment="1">
      <alignment vertical="center"/>
    </xf>
    <xf numFmtId="0" fontId="2" fillId="0" borderId="135" xfId="0" applyFont="1" applyBorder="1" applyAlignment="1">
      <alignment vertical="center"/>
    </xf>
    <xf numFmtId="0" fontId="3" fillId="0" borderId="136" xfId="0" applyFont="1" applyBorder="1" applyAlignment="1">
      <alignment vertical="center"/>
    </xf>
    <xf numFmtId="0" fontId="3" fillId="0" borderId="134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25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3" fillId="0" borderId="139" xfId="0" applyFont="1" applyBorder="1" applyAlignment="1">
      <alignment vertical="center"/>
    </xf>
    <xf numFmtId="0" fontId="2" fillId="0" borderId="136" xfId="0" applyFont="1" applyBorder="1" applyAlignment="1">
      <alignment horizontal="right" vertical="center"/>
    </xf>
    <xf numFmtId="0" fontId="2" fillId="0" borderId="112" xfId="0" applyFont="1" applyBorder="1" applyAlignment="1">
      <alignment horizontal="right" vertical="center"/>
    </xf>
    <xf numFmtId="0" fontId="2" fillId="0" borderId="134" xfId="0" applyFont="1" applyBorder="1" applyAlignment="1">
      <alignment horizontal="center" vertical="center"/>
    </xf>
    <xf numFmtId="0" fontId="3" fillId="0" borderId="140" xfId="0" applyFont="1" applyBorder="1" applyAlignment="1">
      <alignment vertical="center" wrapText="1"/>
    </xf>
    <xf numFmtId="0" fontId="3" fillId="0" borderId="135" xfId="0" applyFont="1" applyBorder="1" applyAlignment="1">
      <alignment vertical="center" wrapText="1"/>
    </xf>
    <xf numFmtId="1" fontId="3" fillId="0" borderId="45" xfId="0" applyNumberFormat="1" applyFont="1" applyBorder="1" applyAlignment="1">
      <alignment horizontal="left" vertical="center"/>
    </xf>
    <xf numFmtId="0" fontId="1" fillId="0" borderId="100" xfId="0" applyFont="1" applyFill="1" applyBorder="1" applyAlignment="1">
      <alignment vertical="center"/>
    </xf>
    <xf numFmtId="0" fontId="1" fillId="0" borderId="89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vertical="center"/>
    </xf>
    <xf numFmtId="1" fontId="3" fillId="0" borderId="24" xfId="0" applyNumberFormat="1" applyFont="1" applyBorder="1" applyAlignment="1">
      <alignment horizontal="left" vertical="center"/>
    </xf>
    <xf numFmtId="49" fontId="3" fillId="0" borderId="123" xfId="0" applyNumberFormat="1" applyFont="1" applyBorder="1" applyAlignment="1">
      <alignment horizontal="left" vertical="center"/>
    </xf>
    <xf numFmtId="0" fontId="2" fillId="0" borderId="136" xfId="0" applyFont="1" applyBorder="1" applyAlignment="1">
      <alignment vertical="center"/>
    </xf>
    <xf numFmtId="0" fontId="1" fillId="0" borderId="100" xfId="0" applyFont="1" applyBorder="1" applyAlignment="1">
      <alignment vertical="center"/>
    </xf>
    <xf numFmtId="0" fontId="1" fillId="0" borderId="89" xfId="0" applyFont="1" applyBorder="1" applyAlignment="1">
      <alignment horizontal="center" vertical="center"/>
    </xf>
    <xf numFmtId="0" fontId="3" fillId="0" borderId="131" xfId="0" applyFont="1" applyBorder="1" applyAlignment="1">
      <alignment vertical="center"/>
    </xf>
    <xf numFmtId="0" fontId="3" fillId="0" borderId="141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0" fontId="2" fillId="0" borderId="89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right"/>
    </xf>
    <xf numFmtId="0" fontId="14" fillId="0" borderId="70" xfId="0" applyNumberFormat="1" applyFont="1" applyBorder="1" applyAlignment="1">
      <alignment horizontal="right"/>
    </xf>
    <xf numFmtId="0" fontId="7" fillId="0" borderId="99" xfId="0" applyNumberFormat="1" applyFont="1" applyBorder="1" applyAlignment="1">
      <alignment horizontal="center"/>
    </xf>
    <xf numFmtId="0" fontId="10" fillId="0" borderId="70" xfId="0" applyNumberFormat="1" applyFont="1" applyFill="1" applyBorder="1" applyAlignment="1">
      <alignment horizontal="left"/>
    </xf>
    <xf numFmtId="0" fontId="7" fillId="0" borderId="99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right"/>
    </xf>
    <xf numFmtId="49" fontId="2" fillId="0" borderId="123" xfId="0" applyNumberFormat="1" applyFont="1" applyBorder="1" applyAlignment="1">
      <alignment horizontal="left" vertical="center"/>
    </xf>
    <xf numFmtId="0" fontId="3" fillId="0" borderId="112" xfId="0" applyFont="1" applyBorder="1" applyAlignment="1">
      <alignment vertical="center"/>
    </xf>
    <xf numFmtId="0" fontId="3" fillId="0" borderId="95" xfId="0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left" vertical="center"/>
    </xf>
    <xf numFmtId="0" fontId="3" fillId="0" borderId="140" xfId="0" applyFont="1" applyFill="1" applyBorder="1" applyAlignment="1">
      <alignment vertical="center" wrapText="1"/>
    </xf>
    <xf numFmtId="0" fontId="2" fillId="0" borderId="131" xfId="0" applyFont="1" applyFill="1" applyBorder="1" applyAlignment="1">
      <alignment vertical="center"/>
    </xf>
    <xf numFmtId="0" fontId="3" fillId="0" borderId="131" xfId="0" applyFont="1" applyFill="1" applyBorder="1" applyAlignment="1">
      <alignment vertical="center"/>
    </xf>
    <xf numFmtId="0" fontId="3" fillId="0" borderId="141" xfId="0" applyFont="1" applyFill="1" applyBorder="1" applyAlignment="1">
      <alignment vertical="center"/>
    </xf>
    <xf numFmtId="0" fontId="2" fillId="0" borderId="132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vertical="center"/>
    </xf>
    <xf numFmtId="0" fontId="10" fillId="0" borderId="89" xfId="0" applyNumberFormat="1" applyFont="1" applyFill="1" applyBorder="1" applyAlignment="1">
      <alignment horizontal="center" vertical="center"/>
    </xf>
    <xf numFmtId="0" fontId="10" fillId="0" borderId="131" xfId="0" applyNumberFormat="1" applyFont="1" applyFill="1" applyBorder="1" applyAlignment="1">
      <alignment horizontal="right"/>
    </xf>
    <xf numFmtId="0" fontId="16" fillId="0" borderId="100" xfId="0" applyNumberFormat="1" applyFont="1" applyFill="1" applyBorder="1" applyAlignment="1">
      <alignment horizontal="right"/>
    </xf>
    <xf numFmtId="0" fontId="16" fillId="0" borderId="140" xfId="0" applyNumberFormat="1" applyFont="1" applyFill="1" applyBorder="1" applyAlignment="1">
      <alignment horizontal="right"/>
    </xf>
    <xf numFmtId="0" fontId="15" fillId="0" borderId="98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/>
    </xf>
    <xf numFmtId="0" fontId="14" fillId="0" borderId="70" xfId="0" applyFont="1" applyBorder="1" applyAlignment="1">
      <alignment horizontal="center"/>
    </xf>
    <xf numFmtId="0" fontId="16" fillId="0" borderId="70" xfId="0" applyFont="1" applyBorder="1" applyAlignment="1">
      <alignment/>
    </xf>
    <xf numFmtId="0" fontId="16" fillId="0" borderId="26" xfId="0" applyFont="1" applyBorder="1" applyAlignment="1">
      <alignment/>
    </xf>
    <xf numFmtId="0" fontId="3" fillId="0" borderId="130" xfId="0" applyFont="1" applyFill="1" applyBorder="1" applyAlignment="1">
      <alignment vertical="center"/>
    </xf>
    <xf numFmtId="0" fontId="3" fillId="0" borderId="132" xfId="0" applyFont="1" applyFill="1" applyBorder="1" applyAlignment="1">
      <alignment horizontal="right" vertical="center"/>
    </xf>
    <xf numFmtId="0" fontId="15" fillId="0" borderId="13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left" vertical="center"/>
    </xf>
    <xf numFmtId="0" fontId="3" fillId="0" borderId="132" xfId="0" applyFont="1" applyBorder="1" applyAlignment="1">
      <alignment vertical="center"/>
    </xf>
    <xf numFmtId="0" fontId="3" fillId="0" borderId="131" xfId="0" applyFont="1" applyBorder="1" applyAlignment="1">
      <alignment horizontal="center" vertical="center"/>
    </xf>
    <xf numFmtId="49" fontId="1" fillId="0" borderId="100" xfId="0" applyNumberFormat="1" applyFont="1" applyBorder="1" applyAlignment="1">
      <alignment vertical="center"/>
    </xf>
    <xf numFmtId="0" fontId="3" fillId="67" borderId="91" xfId="0" applyFont="1" applyFill="1" applyBorder="1" applyAlignment="1">
      <alignment horizontal="center" vertical="center"/>
    </xf>
    <xf numFmtId="0" fontId="2" fillId="67" borderId="28" xfId="0" applyFont="1" applyFill="1" applyBorder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2" xfId="0" applyFont="1" applyBorder="1" applyAlignment="1">
      <alignment horizontal="center" vertical="center"/>
    </xf>
    <xf numFmtId="0" fontId="3" fillId="68" borderId="143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3" fillId="0" borderId="14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81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2" fillId="68" borderId="63" xfId="0" applyFont="1" applyFill="1" applyBorder="1" applyAlignment="1">
      <alignment vertical="center"/>
    </xf>
    <xf numFmtId="0" fontId="2" fillId="68" borderId="66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45" xfId="0" applyFont="1" applyBorder="1" applyAlignment="1">
      <alignment horizontal="center" vertical="center"/>
    </xf>
    <xf numFmtId="0" fontId="3" fillId="0" borderId="146" xfId="0" applyFont="1" applyBorder="1" applyAlignment="1">
      <alignment horizontal="center" vertical="center"/>
    </xf>
    <xf numFmtId="49" fontId="3" fillId="0" borderId="147" xfId="0" applyNumberFormat="1" applyFont="1" applyBorder="1" applyAlignment="1">
      <alignment horizontal="center" vertical="center"/>
    </xf>
    <xf numFmtId="0" fontId="3" fillId="0" borderId="148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 wrapText="1"/>
    </xf>
    <xf numFmtId="0" fontId="3" fillId="0" borderId="15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3" fillId="0" borderId="15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87" xfId="0" applyBorder="1" applyAlignment="1">
      <alignment/>
    </xf>
    <xf numFmtId="49" fontId="3" fillId="0" borderId="1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49" fontId="3" fillId="68" borderId="66" xfId="0" applyNumberFormat="1" applyFont="1" applyFill="1" applyBorder="1" applyAlignment="1">
      <alignment horizontal="left" vertical="center"/>
    </xf>
    <xf numFmtId="0" fontId="0" fillId="68" borderId="65" xfId="0" applyFont="1" applyFill="1" applyBorder="1" applyAlignment="1">
      <alignment vertical="center"/>
    </xf>
    <xf numFmtId="49" fontId="3" fillId="68" borderId="66" xfId="0" applyNumberFormat="1" applyFont="1" applyFill="1" applyBorder="1" applyAlignment="1">
      <alignment horizontal="left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145" xfId="0" applyFont="1" applyBorder="1" applyAlignment="1">
      <alignment horizontal="center"/>
    </xf>
    <xf numFmtId="0" fontId="3" fillId="0" borderId="146" xfId="0" applyFont="1" applyBorder="1" applyAlignment="1">
      <alignment horizontal="center"/>
    </xf>
    <xf numFmtId="0" fontId="3" fillId="0" borderId="155" xfId="0" applyFont="1" applyBorder="1" applyAlignment="1">
      <alignment horizontal="center"/>
    </xf>
    <xf numFmtId="0" fontId="2" fillId="68" borderId="66" xfId="0" applyFont="1" applyFill="1" applyBorder="1" applyAlignment="1">
      <alignment vertical="center" wrapText="1"/>
    </xf>
    <xf numFmtId="0" fontId="2" fillId="68" borderId="63" xfId="0" applyFont="1" applyFill="1" applyBorder="1" applyAlignment="1">
      <alignment vertical="center" wrapText="1"/>
    </xf>
    <xf numFmtId="0" fontId="3" fillId="0" borderId="15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4" fillId="68" borderId="66" xfId="0" applyFont="1" applyFill="1" applyBorder="1" applyAlignment="1">
      <alignment vertical="center" wrapText="1"/>
    </xf>
    <xf numFmtId="0" fontId="55" fillId="0" borderId="65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2" fillId="68" borderId="73" xfId="0" applyFont="1" applyFill="1" applyBorder="1" applyAlignment="1">
      <alignment vertical="center" wrapText="1"/>
    </xf>
    <xf numFmtId="0" fontId="0" fillId="68" borderId="156" xfId="0" applyFont="1" applyFill="1" applyBorder="1" applyAlignment="1">
      <alignment vertical="center"/>
    </xf>
    <xf numFmtId="49" fontId="3" fillId="0" borderId="147" xfId="0" applyNumberFormat="1" applyFont="1" applyBorder="1" applyAlignment="1">
      <alignment horizontal="left" vertical="center"/>
    </xf>
    <xf numFmtId="49" fontId="3" fillId="0" borderId="157" xfId="0" applyNumberFormat="1" applyFont="1" applyBorder="1" applyAlignment="1">
      <alignment horizontal="left" vertical="center"/>
    </xf>
    <xf numFmtId="0" fontId="3" fillId="0" borderId="158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left" vertical="center"/>
    </xf>
    <xf numFmtId="0" fontId="54" fillId="68" borderId="63" xfId="0" applyFont="1" applyFill="1" applyBorder="1" applyAlignment="1">
      <alignment vertical="center" wrapText="1"/>
    </xf>
    <xf numFmtId="0" fontId="55" fillId="68" borderId="69" xfId="0" applyFont="1" applyFill="1" applyBorder="1" applyAlignment="1">
      <alignment vertical="center"/>
    </xf>
    <xf numFmtId="0" fontId="54" fillId="68" borderId="67" xfId="0" applyFont="1" applyFill="1" applyBorder="1" applyAlignment="1">
      <alignment vertical="center" wrapText="1"/>
    </xf>
    <xf numFmtId="0" fontId="55" fillId="0" borderId="69" xfId="0" applyFont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12" xfId="0" applyFont="1" applyBorder="1" applyAlignment="1">
      <alignment vertical="center"/>
    </xf>
    <xf numFmtId="0" fontId="3" fillId="68" borderId="65" xfId="0" applyFont="1" applyFill="1" applyBorder="1" applyAlignment="1">
      <alignment vertical="center"/>
    </xf>
    <xf numFmtId="0" fontId="2" fillId="68" borderId="159" xfId="0" applyFont="1" applyFill="1" applyBorder="1" applyAlignment="1">
      <alignment/>
    </xf>
    <xf numFmtId="0" fontId="3" fillId="67" borderId="27" xfId="0" applyFont="1" applyFill="1" applyBorder="1" applyAlignment="1">
      <alignment vertical="center"/>
    </xf>
    <xf numFmtId="0" fontId="3" fillId="68" borderId="160" xfId="0" applyFont="1" applyFill="1" applyBorder="1" applyAlignment="1">
      <alignment vertical="center"/>
    </xf>
    <xf numFmtId="0" fontId="3" fillId="68" borderId="161" xfId="0" applyFont="1" applyFill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67" borderId="30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68" borderId="162" xfId="0" applyFont="1" applyFill="1" applyBorder="1" applyAlignment="1">
      <alignment vertical="center"/>
    </xf>
    <xf numFmtId="0" fontId="3" fillId="0" borderId="163" xfId="0" applyFont="1" applyFill="1" applyBorder="1" applyAlignment="1">
      <alignment vertical="center"/>
    </xf>
    <xf numFmtId="0" fontId="2" fillId="0" borderId="164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6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" fillId="0" borderId="166" xfId="0" applyFont="1" applyBorder="1" applyAlignment="1">
      <alignment vertical="center" wrapText="1"/>
    </xf>
    <xf numFmtId="0" fontId="3" fillId="68" borderId="167" xfId="0" applyFont="1" applyFill="1" applyBorder="1" applyAlignment="1">
      <alignment horizontal="center" vertical="center"/>
    </xf>
    <xf numFmtId="0" fontId="3" fillId="68" borderId="118" xfId="0" applyFont="1" applyFill="1" applyBorder="1" applyAlignment="1">
      <alignment horizontal="left" vertical="center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mphasis 1" xfId="67"/>
    <cellStyle name="Emphasis 2" xfId="68"/>
    <cellStyle name="Emphasis 3" xfId="69"/>
    <cellStyle name="Comma" xfId="70"/>
    <cellStyle name="Comma [0]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heet Title" xfId="101"/>
    <cellStyle name="Számítás" xfId="102"/>
    <cellStyle name="Percent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U126"/>
  <sheetViews>
    <sheetView tabSelected="1" view="pageBreakPreview" zoomScale="80" zoomScaleNormal="75" zoomScaleSheetLayoutView="8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16" sqref="C116"/>
    </sheetView>
  </sheetViews>
  <sheetFormatPr defaultColWidth="9.00390625" defaultRowHeight="12.75"/>
  <cols>
    <col min="1" max="1" width="5.625" style="190" customWidth="1"/>
    <col min="2" max="2" width="14.625" style="61" customWidth="1"/>
    <col min="3" max="3" width="50.00390625" style="62" customWidth="1"/>
    <col min="4" max="4" width="6.00390625" style="60" customWidth="1"/>
    <col min="5" max="6" width="6.875" style="60" customWidth="1"/>
    <col min="7" max="41" width="3.625" style="60" customWidth="1"/>
    <col min="42" max="42" width="5.875" style="189" customWidth="1"/>
    <col min="43" max="43" width="16.375" style="60" customWidth="1"/>
    <col min="44" max="44" width="5.75390625" style="189" customWidth="1"/>
    <col min="45" max="45" width="16.375" style="60" customWidth="1"/>
    <col min="46" max="46" width="5.75390625" style="189" customWidth="1"/>
    <col min="47" max="47" width="16.375" style="60" customWidth="1"/>
    <col min="48" max="16384" width="9.125" style="60" customWidth="1"/>
  </cols>
  <sheetData>
    <row r="4" spans="2:39" ht="12.75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</row>
    <row r="5" ht="12.75" customHeight="1" hidden="1">
      <c r="AU5" s="63"/>
    </row>
    <row r="6" spans="1:47" ht="21.75" customHeight="1">
      <c r="A6" s="477"/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8"/>
      <c r="AA6" s="478"/>
      <c r="AB6" s="478"/>
      <c r="AC6" s="478"/>
      <c r="AD6" s="478"/>
      <c r="AE6" s="478"/>
      <c r="AF6" s="478"/>
      <c r="AG6" s="478"/>
      <c r="AH6" s="478"/>
      <c r="AI6" s="478"/>
      <c r="AJ6" s="478"/>
      <c r="AK6" s="478"/>
      <c r="AL6" s="478"/>
      <c r="AM6" s="478"/>
      <c r="AN6" s="478"/>
      <c r="AO6" s="478"/>
      <c r="AP6" s="478"/>
      <c r="AQ6" s="478"/>
      <c r="AR6" s="478"/>
      <c r="AS6" s="478"/>
      <c r="AT6" s="478"/>
      <c r="AU6" s="478"/>
    </row>
    <row r="7" spans="2:42" ht="17.25" customHeight="1">
      <c r="B7" s="460" t="s">
        <v>262</v>
      </c>
      <c r="C7" s="460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209"/>
    </row>
    <row r="8" spans="1:47" ht="13.5" thickBot="1">
      <c r="A8" s="479" t="s">
        <v>31</v>
      </c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</row>
    <row r="9" spans="2:47" ht="13.5" customHeight="1" hidden="1" thickBot="1">
      <c r="B9" s="64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U9" s="63"/>
    </row>
    <row r="10" spans="1:47" ht="12.75" customHeight="1">
      <c r="A10" s="484"/>
      <c r="B10" s="473" t="s">
        <v>27</v>
      </c>
      <c r="C10" s="475" t="s">
        <v>2</v>
      </c>
      <c r="D10" s="1" t="s">
        <v>0</v>
      </c>
      <c r="E10" s="2" t="s">
        <v>30</v>
      </c>
      <c r="F10" s="459" t="s">
        <v>261</v>
      </c>
      <c r="G10" s="471" t="s">
        <v>1</v>
      </c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3"/>
      <c r="AL10" s="3"/>
      <c r="AM10" s="3"/>
      <c r="AN10" s="4"/>
      <c r="AO10" s="5"/>
      <c r="AP10" s="499"/>
      <c r="AQ10" s="482" t="s">
        <v>40</v>
      </c>
      <c r="AR10" s="480"/>
      <c r="AS10" s="491" t="s">
        <v>40</v>
      </c>
      <c r="AT10" s="480"/>
      <c r="AU10" s="491" t="s">
        <v>40</v>
      </c>
    </row>
    <row r="11" spans="1:47" ht="13.5" customHeight="1" thickBot="1">
      <c r="A11" s="485"/>
      <c r="B11" s="474"/>
      <c r="C11" s="476"/>
      <c r="D11" s="6" t="s">
        <v>3</v>
      </c>
      <c r="E11" s="6"/>
      <c r="F11" s="461"/>
      <c r="G11" s="7"/>
      <c r="H11" s="8"/>
      <c r="I11" s="8" t="s">
        <v>4</v>
      </c>
      <c r="J11" s="8"/>
      <c r="K11" s="9"/>
      <c r="L11" s="8"/>
      <c r="M11" s="8"/>
      <c r="N11" s="8" t="s">
        <v>5</v>
      </c>
      <c r="O11" s="8"/>
      <c r="P11" s="9"/>
      <c r="Q11" s="8"/>
      <c r="R11" s="8"/>
      <c r="S11" s="8" t="s">
        <v>6</v>
      </c>
      <c r="T11" s="8"/>
      <c r="U11" s="9"/>
      <c r="V11" s="8"/>
      <c r="W11" s="8"/>
      <c r="X11" s="10" t="s">
        <v>7</v>
      </c>
      <c r="Y11" s="8"/>
      <c r="Z11" s="9"/>
      <c r="AA11" s="8"/>
      <c r="AB11" s="8"/>
      <c r="AC11" s="10" t="s">
        <v>8</v>
      </c>
      <c r="AD11" s="8"/>
      <c r="AE11" s="9"/>
      <c r="AF11" s="7"/>
      <c r="AG11" s="8"/>
      <c r="AH11" s="8" t="s">
        <v>9</v>
      </c>
      <c r="AI11" s="8"/>
      <c r="AJ11" s="11"/>
      <c r="AK11" s="7"/>
      <c r="AL11" s="8"/>
      <c r="AM11" s="8" t="s">
        <v>25</v>
      </c>
      <c r="AN11" s="8"/>
      <c r="AO11" s="9"/>
      <c r="AP11" s="500"/>
      <c r="AQ11" s="483"/>
      <c r="AR11" s="481"/>
      <c r="AS11" s="492"/>
      <c r="AT11" s="481"/>
      <c r="AU11" s="492"/>
    </row>
    <row r="12" spans="1:47" ht="12.75">
      <c r="A12" s="194"/>
      <c r="B12" s="12"/>
      <c r="C12" s="13"/>
      <c r="D12" s="14"/>
      <c r="E12" s="15"/>
      <c r="F12" s="15"/>
      <c r="G12" s="16" t="s">
        <v>10</v>
      </c>
      <c r="H12" s="17" t="s">
        <v>12</v>
      </c>
      <c r="I12" s="17" t="s">
        <v>11</v>
      </c>
      <c r="J12" s="17" t="s">
        <v>13</v>
      </c>
      <c r="K12" s="18" t="s">
        <v>14</v>
      </c>
      <c r="L12" s="16" t="s">
        <v>10</v>
      </c>
      <c r="M12" s="17" t="s">
        <v>12</v>
      </c>
      <c r="N12" s="17" t="s">
        <v>11</v>
      </c>
      <c r="O12" s="17" t="s">
        <v>13</v>
      </c>
      <c r="P12" s="18" t="s">
        <v>14</v>
      </c>
      <c r="Q12" s="16" t="s">
        <v>10</v>
      </c>
      <c r="R12" s="17" t="s">
        <v>12</v>
      </c>
      <c r="S12" s="17" t="s">
        <v>11</v>
      </c>
      <c r="T12" s="17" t="s">
        <v>13</v>
      </c>
      <c r="U12" s="18" t="s">
        <v>14</v>
      </c>
      <c r="V12" s="16" t="s">
        <v>10</v>
      </c>
      <c r="W12" s="17" t="s">
        <v>12</v>
      </c>
      <c r="X12" s="17" t="s">
        <v>11</v>
      </c>
      <c r="Y12" s="17" t="s">
        <v>13</v>
      </c>
      <c r="Z12" s="18" t="s">
        <v>14</v>
      </c>
      <c r="AA12" s="16" t="s">
        <v>10</v>
      </c>
      <c r="AB12" s="17" t="s">
        <v>12</v>
      </c>
      <c r="AC12" s="17" t="s">
        <v>11</v>
      </c>
      <c r="AD12" s="17" t="s">
        <v>13</v>
      </c>
      <c r="AE12" s="18" t="s">
        <v>14</v>
      </c>
      <c r="AF12" s="16" t="s">
        <v>10</v>
      </c>
      <c r="AG12" s="17" t="s">
        <v>12</v>
      </c>
      <c r="AH12" s="17" t="s">
        <v>11</v>
      </c>
      <c r="AI12" s="17" t="s">
        <v>13</v>
      </c>
      <c r="AJ12" s="18" t="s">
        <v>14</v>
      </c>
      <c r="AK12" s="19" t="s">
        <v>10</v>
      </c>
      <c r="AL12" s="20" t="s">
        <v>12</v>
      </c>
      <c r="AM12" s="20" t="s">
        <v>11</v>
      </c>
      <c r="AN12" s="20" t="s">
        <v>13</v>
      </c>
      <c r="AO12" s="21" t="s">
        <v>14</v>
      </c>
      <c r="AP12" s="210"/>
      <c r="AQ12" s="195" t="s">
        <v>27</v>
      </c>
      <c r="AR12" s="219"/>
      <c r="AS12" s="195" t="s">
        <v>27</v>
      </c>
      <c r="AT12" s="219"/>
      <c r="AU12" s="195" t="s">
        <v>27</v>
      </c>
    </row>
    <row r="13" spans="1:47" s="116" customFormat="1" ht="12.75">
      <c r="A13" s="196"/>
      <c r="B13" s="498" t="s">
        <v>32</v>
      </c>
      <c r="C13" s="497"/>
      <c r="D13" s="268">
        <f>SUM(D14:D23)</f>
        <v>35</v>
      </c>
      <c r="E13" s="529">
        <f>SUM(E14:E23)</f>
        <v>40</v>
      </c>
      <c r="F13" s="121"/>
      <c r="G13" s="117">
        <f>SUM(G14:G23)</f>
        <v>12</v>
      </c>
      <c r="H13" s="117">
        <f>SUM(H14:H23)</f>
        <v>5</v>
      </c>
      <c r="I13" s="117">
        <f>SUM(I14:I23)</f>
        <v>0</v>
      </c>
      <c r="J13" s="117"/>
      <c r="K13" s="121">
        <f>SUM(K14:K23)</f>
        <v>20</v>
      </c>
      <c r="L13" s="122">
        <f>SUM(L14:L23)</f>
        <v>9</v>
      </c>
      <c r="M13" s="117">
        <f>SUM(M14:M23)</f>
        <v>5</v>
      </c>
      <c r="N13" s="117">
        <f>SUM(N14:N23)</f>
        <v>0</v>
      </c>
      <c r="O13" s="118"/>
      <c r="P13" s="123">
        <f>SUM(P14:P23)</f>
        <v>15</v>
      </c>
      <c r="Q13" s="117">
        <f>SUM(Q14:Q23)</f>
        <v>0</v>
      </c>
      <c r="R13" s="118">
        <f>SUM(R14:R23)</f>
        <v>0</v>
      </c>
      <c r="S13" s="117">
        <f>SUM(S14:S23)</f>
        <v>0</v>
      </c>
      <c r="T13" s="118"/>
      <c r="U13" s="121">
        <f>SUM(U14:U23)</f>
        <v>0</v>
      </c>
      <c r="V13" s="122">
        <f>SUM(V14:V23)</f>
        <v>2</v>
      </c>
      <c r="W13" s="117">
        <f>SUM(W14:W23)</f>
        <v>2</v>
      </c>
      <c r="X13" s="117">
        <f>SUM(X14:X23)</f>
        <v>0</v>
      </c>
      <c r="Y13" s="118"/>
      <c r="Z13" s="123">
        <f>SUM(Z14:Z23)</f>
        <v>5</v>
      </c>
      <c r="AA13" s="117">
        <f>SUM(AA14:AA23)</f>
        <v>0</v>
      </c>
      <c r="AB13" s="117">
        <f>SUM(AB14:AB23)</f>
        <v>0</v>
      </c>
      <c r="AC13" s="117">
        <f>SUM(AC14:AC23)</f>
        <v>0</v>
      </c>
      <c r="AD13" s="118"/>
      <c r="AE13" s="121">
        <f>SUM(AE14:AE23)</f>
        <v>0</v>
      </c>
      <c r="AF13" s="122">
        <f>SUM(AF14:AF23)</f>
        <v>0</v>
      </c>
      <c r="AG13" s="117">
        <f>SUM(AG14:AG23)</f>
        <v>0</v>
      </c>
      <c r="AH13" s="117">
        <f>SUM(AH14:AH23)</f>
        <v>0</v>
      </c>
      <c r="AI13" s="118"/>
      <c r="AJ13" s="123">
        <f>SUM(AJ14:AJ23)</f>
        <v>0</v>
      </c>
      <c r="AK13" s="117">
        <f>SUM(AK14:AK23)</f>
        <v>0</v>
      </c>
      <c r="AL13" s="117">
        <f>SUM(AL14:AL23)</f>
        <v>0</v>
      </c>
      <c r="AM13" s="117">
        <f>SUM(AM14:AM23)</f>
        <v>0</v>
      </c>
      <c r="AN13" s="118"/>
      <c r="AO13" s="121">
        <f>SUM(AO14:AO23)</f>
        <v>0</v>
      </c>
      <c r="AP13" s="211"/>
      <c r="AQ13" s="188"/>
      <c r="AR13" s="220"/>
      <c r="AS13" s="188"/>
      <c r="AT13" s="220"/>
      <c r="AU13" s="120"/>
    </row>
    <row r="14" spans="1:47" ht="15" customHeight="1">
      <c r="A14" s="208" t="s">
        <v>4</v>
      </c>
      <c r="B14" s="59" t="s">
        <v>187</v>
      </c>
      <c r="C14" s="405" t="s">
        <v>87</v>
      </c>
      <c r="D14" s="378">
        <f>SUM(G14:I14)+SUM(L14:N14)+SUM(Q14:S14)+SUM(V14:X14)+SUM(AA14:AC14)+SUM(AF14:AH14)+SUM(AK14:AM14)</f>
        <v>5</v>
      </c>
      <c r="E14" s="379">
        <f>K14+P14+U14+Z14+AE14+AJ14+AO14</f>
        <v>5</v>
      </c>
      <c r="F14" s="379">
        <v>1</v>
      </c>
      <c r="G14" s="257">
        <v>3</v>
      </c>
      <c r="H14" s="184">
        <v>2</v>
      </c>
      <c r="I14" s="417">
        <v>0</v>
      </c>
      <c r="J14" s="418" t="s">
        <v>16</v>
      </c>
      <c r="K14" s="380">
        <v>5</v>
      </c>
      <c r="L14" s="257"/>
      <c r="M14" s="184"/>
      <c r="N14" s="417"/>
      <c r="O14" s="418"/>
      <c r="P14" s="380"/>
      <c r="Q14" s="417"/>
      <c r="R14" s="184"/>
      <c r="S14" s="417"/>
      <c r="T14" s="418"/>
      <c r="U14" s="380"/>
      <c r="V14" s="257"/>
      <c r="W14" s="184"/>
      <c r="X14" s="417"/>
      <c r="Y14" s="418"/>
      <c r="Z14" s="380"/>
      <c r="AA14" s="257"/>
      <c r="AB14" s="184"/>
      <c r="AC14" s="417"/>
      <c r="AD14" s="418"/>
      <c r="AE14" s="380"/>
      <c r="AF14" s="419"/>
      <c r="AG14" s="184"/>
      <c r="AH14" s="417"/>
      <c r="AI14" s="418"/>
      <c r="AJ14" s="380"/>
      <c r="AK14" s="257"/>
      <c r="AL14" s="184"/>
      <c r="AM14" s="417"/>
      <c r="AN14" s="418"/>
      <c r="AO14" s="380"/>
      <c r="AP14" s="420"/>
      <c r="AQ14" s="286"/>
      <c r="AR14" s="287"/>
      <c r="AS14" s="288"/>
      <c r="AT14" s="289"/>
      <c r="AU14" s="290"/>
    </row>
    <row r="15" spans="1:47" ht="15" customHeight="1">
      <c r="A15" s="197" t="s">
        <v>5</v>
      </c>
      <c r="B15" s="22" t="s">
        <v>188</v>
      </c>
      <c r="C15" s="24" t="s">
        <v>88</v>
      </c>
      <c r="D15" s="258">
        <f aca="true" t="shared" si="0" ref="D15:D23">SUM(G15:I15)+SUM(L15:N15)+SUM(Q15:S15)+SUM(V15:X15)+SUM(AA15:AC15)+SUM(AF15:AH15)+SUM(AK15:AM15)</f>
        <v>5</v>
      </c>
      <c r="E15" s="75">
        <f aca="true" t="shared" si="1" ref="E15:E23">K15+P15+U15+Z15+AE15+AJ15+AO15</f>
        <v>5</v>
      </c>
      <c r="F15" s="75">
        <v>2</v>
      </c>
      <c r="G15" s="34"/>
      <c r="H15" s="29"/>
      <c r="I15" s="27"/>
      <c r="J15" s="35"/>
      <c r="K15" s="30"/>
      <c r="L15" s="34">
        <v>3</v>
      </c>
      <c r="M15" s="29">
        <v>2</v>
      </c>
      <c r="N15" s="27">
        <v>0</v>
      </c>
      <c r="O15" s="35" t="s">
        <v>17</v>
      </c>
      <c r="P15" s="30">
        <v>5</v>
      </c>
      <c r="Q15" s="27"/>
      <c r="R15" s="29"/>
      <c r="S15" s="27"/>
      <c r="T15" s="35"/>
      <c r="U15" s="30"/>
      <c r="V15" s="34"/>
      <c r="W15" s="29"/>
      <c r="X15" s="27"/>
      <c r="Y15" s="35"/>
      <c r="Z15" s="30"/>
      <c r="AA15" s="34"/>
      <c r="AB15" s="29"/>
      <c r="AC15" s="27"/>
      <c r="AD15" s="35"/>
      <c r="AE15" s="30"/>
      <c r="AF15" s="34"/>
      <c r="AG15" s="28"/>
      <c r="AH15" s="27"/>
      <c r="AI15" s="35"/>
      <c r="AJ15" s="30"/>
      <c r="AK15" s="34"/>
      <c r="AL15" s="29"/>
      <c r="AM15" s="27"/>
      <c r="AN15" s="35"/>
      <c r="AO15" s="30"/>
      <c r="AP15" s="291" t="str">
        <f>A14</f>
        <v>1.</v>
      </c>
      <c r="AQ15" s="292" t="str">
        <f>B14</f>
        <v>NRKAN1SSNC</v>
      </c>
      <c r="AR15" s="293"/>
      <c r="AS15" s="294"/>
      <c r="AT15" s="295"/>
      <c r="AU15" s="296"/>
    </row>
    <row r="16" spans="1:47" s="73" customFormat="1" ht="15" customHeight="1">
      <c r="A16" s="269" t="s">
        <v>6</v>
      </c>
      <c r="B16" s="22" t="s">
        <v>189</v>
      </c>
      <c r="C16" s="25" t="s">
        <v>165</v>
      </c>
      <c r="D16" s="258">
        <f t="shared" si="0"/>
        <v>5</v>
      </c>
      <c r="E16" s="386">
        <f t="shared" si="1"/>
        <v>6</v>
      </c>
      <c r="F16" s="386">
        <v>1</v>
      </c>
      <c r="G16" s="258">
        <v>3</v>
      </c>
      <c r="H16" s="114">
        <v>2</v>
      </c>
      <c r="I16" s="36">
        <v>0</v>
      </c>
      <c r="J16" s="37" t="s">
        <v>16</v>
      </c>
      <c r="K16" s="38">
        <v>6</v>
      </c>
      <c r="L16" s="258"/>
      <c r="M16" s="114"/>
      <c r="N16" s="36"/>
      <c r="O16" s="37"/>
      <c r="P16" s="38"/>
      <c r="Q16" s="36"/>
      <c r="R16" s="114"/>
      <c r="S16" s="36"/>
      <c r="T16" s="37"/>
      <c r="U16" s="38"/>
      <c r="V16" s="258"/>
      <c r="W16" s="114"/>
      <c r="X16" s="36"/>
      <c r="Y16" s="37"/>
      <c r="Z16" s="38"/>
      <c r="AA16" s="258"/>
      <c r="AB16" s="114"/>
      <c r="AC16" s="36"/>
      <c r="AD16" s="37"/>
      <c r="AE16" s="38"/>
      <c r="AF16" s="258"/>
      <c r="AG16" s="45"/>
      <c r="AH16" s="36"/>
      <c r="AI16" s="37"/>
      <c r="AJ16" s="38"/>
      <c r="AK16" s="258"/>
      <c r="AL16" s="114"/>
      <c r="AM16" s="36"/>
      <c r="AN16" s="37"/>
      <c r="AO16" s="38"/>
      <c r="AP16" s="339"/>
      <c r="AQ16" s="340"/>
      <c r="AR16" s="293"/>
      <c r="AS16" s="341"/>
      <c r="AT16" s="342"/>
      <c r="AU16" s="343"/>
    </row>
    <row r="17" spans="1:47" s="73" customFormat="1" ht="15" customHeight="1">
      <c r="A17" s="269" t="s">
        <v>7</v>
      </c>
      <c r="B17" s="22" t="s">
        <v>190</v>
      </c>
      <c r="C17" s="25" t="s">
        <v>166</v>
      </c>
      <c r="D17" s="258">
        <f t="shared" si="0"/>
        <v>5</v>
      </c>
      <c r="E17" s="386">
        <f t="shared" si="1"/>
        <v>5</v>
      </c>
      <c r="F17" s="386">
        <v>2</v>
      </c>
      <c r="G17" s="258"/>
      <c r="H17" s="114"/>
      <c r="I17" s="36"/>
      <c r="J17" s="37"/>
      <c r="K17" s="38"/>
      <c r="L17" s="258">
        <v>3</v>
      </c>
      <c r="M17" s="114">
        <v>2</v>
      </c>
      <c r="N17" s="36">
        <v>0</v>
      </c>
      <c r="O17" s="37" t="s">
        <v>17</v>
      </c>
      <c r="P17" s="38">
        <v>5</v>
      </c>
      <c r="Q17" s="36"/>
      <c r="R17" s="114"/>
      <c r="S17" s="36"/>
      <c r="T17" s="37"/>
      <c r="U17" s="38"/>
      <c r="V17" s="258"/>
      <c r="W17" s="114"/>
      <c r="X17" s="36"/>
      <c r="Y17" s="37"/>
      <c r="Z17" s="38"/>
      <c r="AA17" s="258"/>
      <c r="AB17" s="114"/>
      <c r="AC17" s="36"/>
      <c r="AD17" s="37"/>
      <c r="AE17" s="38"/>
      <c r="AF17" s="258"/>
      <c r="AG17" s="45"/>
      <c r="AH17" s="36"/>
      <c r="AI17" s="37"/>
      <c r="AJ17" s="38"/>
      <c r="AK17" s="258"/>
      <c r="AL17" s="114"/>
      <c r="AM17" s="36"/>
      <c r="AN17" s="37"/>
      <c r="AO17" s="38"/>
      <c r="AP17" s="339" t="str">
        <f>A16</f>
        <v>3.</v>
      </c>
      <c r="AQ17" s="344" t="str">
        <f>B16</f>
        <v>NRKDM1SSNC</v>
      </c>
      <c r="AR17" s="293"/>
      <c r="AS17" s="319"/>
      <c r="AT17" s="342"/>
      <c r="AU17" s="343"/>
    </row>
    <row r="18" spans="1:47" ht="15" customHeight="1">
      <c r="A18" s="197" t="s">
        <v>8</v>
      </c>
      <c r="B18" s="22" t="s">
        <v>191</v>
      </c>
      <c r="C18" s="25" t="s">
        <v>89</v>
      </c>
      <c r="D18" s="258">
        <f t="shared" si="0"/>
        <v>0</v>
      </c>
      <c r="E18" s="75">
        <f t="shared" si="1"/>
        <v>0</v>
      </c>
      <c r="F18" s="75">
        <v>2</v>
      </c>
      <c r="G18" s="34"/>
      <c r="H18" s="29"/>
      <c r="I18" s="28"/>
      <c r="J18" s="29"/>
      <c r="K18" s="30"/>
      <c r="L18" s="34">
        <v>0</v>
      </c>
      <c r="M18" s="29">
        <v>0</v>
      </c>
      <c r="N18" s="28">
        <v>0</v>
      </c>
      <c r="O18" s="29" t="s">
        <v>90</v>
      </c>
      <c r="P18" s="30">
        <v>0</v>
      </c>
      <c r="Q18" s="27"/>
      <c r="R18" s="29"/>
      <c r="S18" s="28"/>
      <c r="T18" s="29"/>
      <c r="U18" s="31"/>
      <c r="V18" s="34"/>
      <c r="W18" s="29"/>
      <c r="X18" s="27"/>
      <c r="Y18" s="35"/>
      <c r="Z18" s="30"/>
      <c r="AA18" s="34"/>
      <c r="AB18" s="29"/>
      <c r="AC18" s="27"/>
      <c r="AD18" s="35"/>
      <c r="AE18" s="115"/>
      <c r="AF18" s="34"/>
      <c r="AG18" s="28"/>
      <c r="AH18" s="27"/>
      <c r="AI18" s="35"/>
      <c r="AJ18" s="30"/>
      <c r="AK18" s="34"/>
      <c r="AL18" s="29"/>
      <c r="AM18" s="27"/>
      <c r="AN18" s="35"/>
      <c r="AO18" s="30"/>
      <c r="AP18" s="291" t="str">
        <f>A15</f>
        <v>2.</v>
      </c>
      <c r="AQ18" s="297" t="str">
        <f>B15</f>
        <v>NRKAN2SSNC</v>
      </c>
      <c r="AR18" s="298" t="str">
        <f>A17</f>
        <v>4.</v>
      </c>
      <c r="AS18" s="299" t="str">
        <f>B17</f>
        <v>NRKDM2SSNC</v>
      </c>
      <c r="AT18" s="300"/>
      <c r="AU18" s="296"/>
    </row>
    <row r="19" spans="1:47" ht="15" customHeight="1">
      <c r="A19" s="197" t="s">
        <v>9</v>
      </c>
      <c r="B19" s="22" t="s">
        <v>192</v>
      </c>
      <c r="C19" s="24" t="s">
        <v>91</v>
      </c>
      <c r="D19" s="258">
        <f t="shared" si="0"/>
        <v>4</v>
      </c>
      <c r="E19" s="75">
        <f t="shared" si="1"/>
        <v>5</v>
      </c>
      <c r="F19" s="75">
        <v>4</v>
      </c>
      <c r="G19" s="258"/>
      <c r="H19" s="114"/>
      <c r="I19" s="36"/>
      <c r="J19" s="37"/>
      <c r="K19" s="38"/>
      <c r="L19" s="34"/>
      <c r="M19" s="29"/>
      <c r="N19" s="28"/>
      <c r="O19" s="29"/>
      <c r="P19" s="31"/>
      <c r="Q19" s="36"/>
      <c r="R19" s="114"/>
      <c r="S19" s="36"/>
      <c r="T19" s="37"/>
      <c r="U19" s="38"/>
      <c r="V19" s="258">
        <v>2</v>
      </c>
      <c r="W19" s="114">
        <v>2</v>
      </c>
      <c r="X19" s="36">
        <v>0</v>
      </c>
      <c r="Y19" s="37" t="s">
        <v>16</v>
      </c>
      <c r="Z19" s="38">
        <v>5</v>
      </c>
      <c r="AA19" s="34"/>
      <c r="AB19" s="29"/>
      <c r="AC19" s="27"/>
      <c r="AD19" s="35"/>
      <c r="AE19" s="115"/>
      <c r="AF19" s="34"/>
      <c r="AG19" s="28"/>
      <c r="AH19" s="27"/>
      <c r="AI19" s="35"/>
      <c r="AJ19" s="30"/>
      <c r="AK19" s="34"/>
      <c r="AL19" s="29"/>
      <c r="AM19" s="27"/>
      <c r="AN19" s="35"/>
      <c r="AO19" s="30"/>
      <c r="AP19" s="291" t="str">
        <f>A18</f>
        <v>5.</v>
      </c>
      <c r="AQ19" s="297" t="str">
        <f>B18</f>
        <v>NRKMS1SSNC</v>
      </c>
      <c r="AR19" s="298"/>
      <c r="AS19" s="299"/>
      <c r="AT19" s="300"/>
      <c r="AU19" s="421"/>
    </row>
    <row r="20" spans="1:47" ht="15" customHeight="1">
      <c r="A20" s="197" t="s">
        <v>25</v>
      </c>
      <c r="B20" s="22" t="s">
        <v>193</v>
      </c>
      <c r="C20" s="24" t="s">
        <v>92</v>
      </c>
      <c r="D20" s="258">
        <f t="shared" si="0"/>
        <v>2</v>
      </c>
      <c r="E20" s="75">
        <f t="shared" si="1"/>
        <v>2</v>
      </c>
      <c r="F20" s="75">
        <v>1</v>
      </c>
      <c r="G20" s="34">
        <v>2</v>
      </c>
      <c r="H20" s="29">
        <v>0</v>
      </c>
      <c r="I20" s="27">
        <v>0</v>
      </c>
      <c r="J20" s="35" t="s">
        <v>17</v>
      </c>
      <c r="K20" s="30">
        <v>2</v>
      </c>
      <c r="L20" s="34"/>
      <c r="M20" s="29"/>
      <c r="N20" s="27"/>
      <c r="O20" s="35"/>
      <c r="P20" s="30"/>
      <c r="Q20" s="36"/>
      <c r="R20" s="114"/>
      <c r="S20" s="36"/>
      <c r="T20" s="37"/>
      <c r="U20" s="38"/>
      <c r="V20" s="258"/>
      <c r="W20" s="114"/>
      <c r="X20" s="36"/>
      <c r="Y20" s="37"/>
      <c r="Z20" s="38"/>
      <c r="AA20" s="258"/>
      <c r="AB20" s="114"/>
      <c r="AC20" s="36"/>
      <c r="AD20" s="37"/>
      <c r="AE20" s="38"/>
      <c r="AF20" s="34"/>
      <c r="AG20" s="28"/>
      <c r="AH20" s="27"/>
      <c r="AI20" s="35"/>
      <c r="AJ20" s="30"/>
      <c r="AK20" s="34"/>
      <c r="AL20" s="29"/>
      <c r="AM20" s="27"/>
      <c r="AN20" s="35"/>
      <c r="AO20" s="30"/>
      <c r="AP20" s="291"/>
      <c r="AQ20" s="297"/>
      <c r="AR20" s="298"/>
      <c r="AS20" s="422"/>
      <c r="AT20" s="423"/>
      <c r="AU20" s="421"/>
    </row>
    <row r="21" spans="1:47" ht="15" customHeight="1">
      <c r="A21" s="197" t="s">
        <v>38</v>
      </c>
      <c r="B21" s="22" t="s">
        <v>194</v>
      </c>
      <c r="C21" s="33" t="s">
        <v>93</v>
      </c>
      <c r="D21" s="258">
        <f t="shared" si="0"/>
        <v>2</v>
      </c>
      <c r="E21" s="75">
        <f t="shared" si="1"/>
        <v>2</v>
      </c>
      <c r="F21" s="75">
        <v>1</v>
      </c>
      <c r="G21" s="34">
        <v>2</v>
      </c>
      <c r="H21" s="29">
        <v>0</v>
      </c>
      <c r="I21" s="27">
        <v>0</v>
      </c>
      <c r="J21" s="35" t="s">
        <v>16</v>
      </c>
      <c r="K21" s="30">
        <v>2</v>
      </c>
      <c r="L21" s="34"/>
      <c r="M21" s="29"/>
      <c r="N21" s="27"/>
      <c r="O21" s="35"/>
      <c r="P21" s="30"/>
      <c r="Q21" s="27"/>
      <c r="R21" s="29"/>
      <c r="S21" s="27"/>
      <c r="T21" s="35"/>
      <c r="U21" s="30"/>
      <c r="V21" s="258"/>
      <c r="W21" s="114"/>
      <c r="X21" s="36"/>
      <c r="Y21" s="37"/>
      <c r="Z21" s="38"/>
      <c r="AA21" s="258"/>
      <c r="AB21" s="114"/>
      <c r="AC21" s="36"/>
      <c r="AD21" s="37"/>
      <c r="AE21" s="38"/>
      <c r="AF21" s="34"/>
      <c r="AG21" s="28"/>
      <c r="AH21" s="27"/>
      <c r="AI21" s="35"/>
      <c r="AJ21" s="30"/>
      <c r="AK21" s="34"/>
      <c r="AL21" s="29"/>
      <c r="AM21" s="27"/>
      <c r="AN21" s="35"/>
      <c r="AO21" s="30"/>
      <c r="AP21" s="291"/>
      <c r="AQ21" s="297"/>
      <c r="AR21" s="298"/>
      <c r="AS21" s="301"/>
      <c r="AT21" s="302"/>
      <c r="AU21" s="303"/>
    </row>
    <row r="22" spans="1:47" s="73" customFormat="1" ht="15" customHeight="1">
      <c r="A22" s="269" t="s">
        <v>41</v>
      </c>
      <c r="B22" s="22" t="s">
        <v>195</v>
      </c>
      <c r="C22" s="345" t="s">
        <v>94</v>
      </c>
      <c r="D22" s="258">
        <f t="shared" si="0"/>
        <v>3</v>
      </c>
      <c r="E22" s="386">
        <f t="shared" si="1"/>
        <v>5</v>
      </c>
      <c r="F22" s="386">
        <v>1</v>
      </c>
      <c r="G22" s="258">
        <v>2</v>
      </c>
      <c r="H22" s="114">
        <v>1</v>
      </c>
      <c r="I22" s="36">
        <v>0</v>
      </c>
      <c r="J22" s="37" t="s">
        <v>16</v>
      </c>
      <c r="K22" s="38">
        <v>5</v>
      </c>
      <c r="L22" s="258"/>
      <c r="M22" s="114"/>
      <c r="N22" s="36"/>
      <c r="O22" s="37"/>
      <c r="P22" s="38"/>
      <c r="Q22" s="36"/>
      <c r="R22" s="114"/>
      <c r="S22" s="36"/>
      <c r="T22" s="37"/>
      <c r="U22" s="38"/>
      <c r="V22" s="258"/>
      <c r="W22" s="114"/>
      <c r="X22" s="36"/>
      <c r="Y22" s="37"/>
      <c r="Z22" s="38"/>
      <c r="AA22" s="258"/>
      <c r="AB22" s="114"/>
      <c r="AC22" s="36"/>
      <c r="AD22" s="37"/>
      <c r="AE22" s="38"/>
      <c r="AF22" s="258"/>
      <c r="AG22" s="45"/>
      <c r="AH22" s="36"/>
      <c r="AI22" s="37"/>
      <c r="AJ22" s="38"/>
      <c r="AK22" s="258"/>
      <c r="AL22" s="114"/>
      <c r="AM22" s="36"/>
      <c r="AN22" s="37"/>
      <c r="AO22" s="38"/>
      <c r="AP22" s="339"/>
      <c r="AQ22" s="340"/>
      <c r="AR22" s="293"/>
      <c r="AS22" s="424"/>
      <c r="AT22" s="425"/>
      <c r="AU22" s="426"/>
    </row>
    <row r="23" spans="1:47" s="73" customFormat="1" ht="15" customHeight="1">
      <c r="A23" s="269" t="s">
        <v>42</v>
      </c>
      <c r="B23" s="22" t="s">
        <v>196</v>
      </c>
      <c r="C23" s="345" t="s">
        <v>167</v>
      </c>
      <c r="D23" s="258">
        <f t="shared" si="0"/>
        <v>4</v>
      </c>
      <c r="E23" s="386">
        <f t="shared" si="1"/>
        <v>5</v>
      </c>
      <c r="F23" s="386">
        <v>2</v>
      </c>
      <c r="G23" s="258"/>
      <c r="H23" s="114"/>
      <c r="I23" s="36"/>
      <c r="J23" s="37"/>
      <c r="K23" s="38"/>
      <c r="L23" s="258">
        <v>3</v>
      </c>
      <c r="M23" s="114">
        <v>1</v>
      </c>
      <c r="N23" s="36">
        <v>0</v>
      </c>
      <c r="O23" s="37" t="s">
        <v>16</v>
      </c>
      <c r="P23" s="38">
        <v>5</v>
      </c>
      <c r="Q23" s="36"/>
      <c r="R23" s="114"/>
      <c r="S23" s="36"/>
      <c r="T23" s="37"/>
      <c r="U23" s="38"/>
      <c r="V23" s="258"/>
      <c r="W23" s="114"/>
      <c r="X23" s="36"/>
      <c r="Y23" s="37"/>
      <c r="Z23" s="38"/>
      <c r="AA23" s="258"/>
      <c r="AB23" s="114"/>
      <c r="AC23" s="36"/>
      <c r="AD23" s="114"/>
      <c r="AE23" s="346"/>
      <c r="AF23" s="258"/>
      <c r="AG23" s="45"/>
      <c r="AH23" s="36"/>
      <c r="AI23" s="37"/>
      <c r="AJ23" s="38"/>
      <c r="AK23" s="258"/>
      <c r="AL23" s="114"/>
      <c r="AM23" s="36"/>
      <c r="AN23" s="37"/>
      <c r="AO23" s="38"/>
      <c r="AP23" s="339" t="str">
        <f>A22</f>
        <v>9.</v>
      </c>
      <c r="AQ23" s="344" t="str">
        <f>B22</f>
        <v>NRKFI1SSNC</v>
      </c>
      <c r="AR23" s="293" t="str">
        <f>A14</f>
        <v>1.</v>
      </c>
      <c r="AS23" s="272" t="str">
        <f>B14</f>
        <v>NRKAN1SSNC</v>
      </c>
      <c r="AT23" s="347"/>
      <c r="AU23" s="343"/>
    </row>
    <row r="24" spans="1:47" ht="12.75">
      <c r="A24" s="389"/>
      <c r="B24" s="427"/>
      <c r="C24" s="391"/>
      <c r="D24" s="261"/>
      <c r="E24" s="527"/>
      <c r="F24" s="393"/>
      <c r="G24" s="392"/>
      <c r="H24" s="259"/>
      <c r="I24" s="260"/>
      <c r="J24" s="428"/>
      <c r="K24" s="402"/>
      <c r="L24" s="261"/>
      <c r="M24" s="392"/>
      <c r="N24" s="260"/>
      <c r="O24" s="428"/>
      <c r="P24" s="402"/>
      <c r="Q24" s="401"/>
      <c r="R24" s="260"/>
      <c r="S24" s="392"/>
      <c r="T24" s="428"/>
      <c r="U24" s="403"/>
      <c r="V24" s="261"/>
      <c r="W24" s="260"/>
      <c r="X24" s="262"/>
      <c r="Y24" s="428"/>
      <c r="Z24" s="402"/>
      <c r="AA24" s="261"/>
      <c r="AB24" s="260"/>
      <c r="AC24" s="392"/>
      <c r="AD24" s="428"/>
      <c r="AE24" s="402"/>
      <c r="AF24" s="401"/>
      <c r="AG24" s="260"/>
      <c r="AH24" s="392"/>
      <c r="AI24" s="428"/>
      <c r="AJ24" s="402"/>
      <c r="AK24" s="261"/>
      <c r="AL24" s="260"/>
      <c r="AM24" s="392"/>
      <c r="AN24" s="428"/>
      <c r="AO24" s="402"/>
      <c r="AP24" s="304"/>
      <c r="AQ24" s="305"/>
      <c r="AR24" s="306"/>
      <c r="AS24" s="305"/>
      <c r="AT24" s="306"/>
      <c r="AU24" s="307"/>
    </row>
    <row r="25" spans="1:47" ht="18" customHeight="1">
      <c r="A25" s="196"/>
      <c r="B25" s="496" t="s">
        <v>33</v>
      </c>
      <c r="C25" s="497"/>
      <c r="D25" s="124">
        <f>SUM(D26:D32)</f>
        <v>15</v>
      </c>
      <c r="E25" s="128">
        <f>SUM(E26:E32)</f>
        <v>20</v>
      </c>
      <c r="F25" s="528"/>
      <c r="G25" s="126">
        <f>SUM(G26:G32)</f>
        <v>2</v>
      </c>
      <c r="H25" s="127">
        <f>SUM(H26:H32)</f>
        <v>0</v>
      </c>
      <c r="I25" s="127">
        <f>SUM(I26:I32)</f>
        <v>0</v>
      </c>
      <c r="J25" s="127"/>
      <c r="K25" s="128">
        <f>SUM(K26:K32)</f>
        <v>3</v>
      </c>
      <c r="L25" s="124">
        <f>SUM(L26:L32)</f>
        <v>1</v>
      </c>
      <c r="M25" s="127">
        <f>SUM(M26:M32)</f>
        <v>1</v>
      </c>
      <c r="N25" s="127">
        <f>SUM(N26:N32)</f>
        <v>0</v>
      </c>
      <c r="O25" s="127"/>
      <c r="P25" s="125">
        <f>SUM(P26:P32)</f>
        <v>3</v>
      </c>
      <c r="Q25" s="126">
        <f>SUM(Q26:Q32)</f>
        <v>3</v>
      </c>
      <c r="R25" s="127">
        <f>SUM(R26:R32)</f>
        <v>1</v>
      </c>
      <c r="S25" s="127">
        <f>SUM(S26:S32)</f>
        <v>0</v>
      </c>
      <c r="T25" s="127"/>
      <c r="U25" s="128">
        <f>SUM(U26:U32)</f>
        <v>5</v>
      </c>
      <c r="V25" s="124">
        <f>SUM(V26:V32)</f>
        <v>1</v>
      </c>
      <c r="W25" s="127">
        <f>SUM(W26:W32)</f>
        <v>1</v>
      </c>
      <c r="X25" s="127">
        <f>SUM(X26:X32)</f>
        <v>0</v>
      </c>
      <c r="Y25" s="127"/>
      <c r="Z25" s="125">
        <f>SUM(Z26:Z32)</f>
        <v>3</v>
      </c>
      <c r="AA25" s="126">
        <f>SUM(AA26:AA32)</f>
        <v>3</v>
      </c>
      <c r="AB25" s="127">
        <f>SUM(AB26:AB32)</f>
        <v>0</v>
      </c>
      <c r="AC25" s="127">
        <f>SUM(AC26:AC32)</f>
        <v>0</v>
      </c>
      <c r="AD25" s="127"/>
      <c r="AE25" s="128">
        <f>SUM(AE26:AE32)</f>
        <v>3</v>
      </c>
      <c r="AF25" s="124">
        <f>SUM(AF26:AF32)</f>
        <v>2</v>
      </c>
      <c r="AG25" s="127">
        <f>SUM(AG26:AG32)</f>
        <v>0</v>
      </c>
      <c r="AH25" s="127">
        <f>SUM(AH26:AH32)</f>
        <v>0</v>
      </c>
      <c r="AI25" s="127"/>
      <c r="AJ25" s="125">
        <f>SUM(AJ26:AJ32)</f>
        <v>3</v>
      </c>
      <c r="AK25" s="126">
        <f>SUM(AK26:AK32)</f>
        <v>0</v>
      </c>
      <c r="AL25" s="127">
        <f>SUM(AL26:AL32)</f>
        <v>0</v>
      </c>
      <c r="AM25" s="127">
        <f>SUM(AM26:AM32)</f>
        <v>0</v>
      </c>
      <c r="AN25" s="127"/>
      <c r="AO25" s="128">
        <f>SUM(AO26:AO32)</f>
        <v>0</v>
      </c>
      <c r="AP25" s="256"/>
      <c r="AQ25" s="198"/>
      <c r="AR25" s="221"/>
      <c r="AS25" s="199"/>
      <c r="AT25" s="231"/>
      <c r="AU25" s="200"/>
    </row>
    <row r="26" spans="1:47" s="73" customFormat="1" ht="15" customHeight="1">
      <c r="A26" s="429" t="s">
        <v>43</v>
      </c>
      <c r="B26" s="430" t="s">
        <v>197</v>
      </c>
      <c r="C26" s="431" t="s">
        <v>95</v>
      </c>
      <c r="D26" s="378">
        <f>SUM(G26:I26)+SUM(L26:N26)+SUM(Q26:S26)+SUM(V26:X26)+SUM(AA26:AC26)+SUM(AF26:AH26)+SUM(AK26:AM26)</f>
        <v>2</v>
      </c>
      <c r="E26" s="432">
        <f>K26+P26+U26+Z26+AE26+AJ26+AO26</f>
        <v>3</v>
      </c>
      <c r="F26" s="432">
        <v>1</v>
      </c>
      <c r="G26" s="378">
        <v>2</v>
      </c>
      <c r="H26" s="263">
        <v>0</v>
      </c>
      <c r="I26" s="263">
        <v>0</v>
      </c>
      <c r="J26" s="263" t="s">
        <v>16</v>
      </c>
      <c r="K26" s="435">
        <v>3</v>
      </c>
      <c r="L26" s="378"/>
      <c r="M26" s="263"/>
      <c r="N26" s="263"/>
      <c r="O26" s="263"/>
      <c r="P26" s="435"/>
      <c r="Q26" s="378"/>
      <c r="R26" s="263"/>
      <c r="S26" s="263"/>
      <c r="T26" s="263"/>
      <c r="U26" s="435"/>
      <c r="V26" s="378"/>
      <c r="W26" s="263"/>
      <c r="X26" s="263"/>
      <c r="Y26" s="263"/>
      <c r="Z26" s="435"/>
      <c r="AA26" s="378"/>
      <c r="AB26" s="263"/>
      <c r="AC26" s="263"/>
      <c r="AD26" s="263"/>
      <c r="AE26" s="435"/>
      <c r="AF26" s="378"/>
      <c r="AG26" s="263"/>
      <c r="AH26" s="263"/>
      <c r="AI26" s="263"/>
      <c r="AJ26" s="435"/>
      <c r="AK26" s="378"/>
      <c r="AL26" s="263"/>
      <c r="AM26" s="263"/>
      <c r="AN26" s="263"/>
      <c r="AO26" s="435"/>
      <c r="AP26" s="437"/>
      <c r="AQ26" s="438"/>
      <c r="AR26" s="348"/>
      <c r="AS26" s="439"/>
      <c r="AT26" s="348"/>
      <c r="AU26" s="440"/>
    </row>
    <row r="27" spans="1:47" s="73" customFormat="1" ht="15" customHeight="1">
      <c r="A27" s="269" t="s">
        <v>44</v>
      </c>
      <c r="B27" s="349" t="s">
        <v>198</v>
      </c>
      <c r="C27" s="25" t="s">
        <v>96</v>
      </c>
      <c r="D27" s="258">
        <f aca="true" t="shared" si="2" ref="D27:D32">SUM(G27:I27)+SUM(L27:N27)+SUM(Q27:S27)+SUM(V27:X27)+SUM(AA27:AC27)+SUM(AF27:AH27)+SUM(AK27:AM27)</f>
        <v>2</v>
      </c>
      <c r="E27" s="386">
        <f aca="true" t="shared" si="3" ref="E27:E32">K27+P27+U27+Z27+AE27+AJ27+AO27</f>
        <v>3</v>
      </c>
      <c r="F27" s="386">
        <v>2</v>
      </c>
      <c r="G27" s="258"/>
      <c r="H27" s="114"/>
      <c r="I27" s="114"/>
      <c r="J27" s="114"/>
      <c r="K27" s="38"/>
      <c r="L27" s="258">
        <v>1</v>
      </c>
      <c r="M27" s="114">
        <v>1</v>
      </c>
      <c r="N27" s="114">
        <v>0</v>
      </c>
      <c r="O27" s="114" t="s">
        <v>16</v>
      </c>
      <c r="P27" s="38">
        <v>3</v>
      </c>
      <c r="Q27" s="258"/>
      <c r="R27" s="114"/>
      <c r="S27" s="114"/>
      <c r="T27" s="114"/>
      <c r="U27" s="38"/>
      <c r="V27" s="258"/>
      <c r="W27" s="114"/>
      <c r="X27" s="114"/>
      <c r="Y27" s="114"/>
      <c r="Z27" s="38"/>
      <c r="AA27" s="258"/>
      <c r="AB27" s="114"/>
      <c r="AC27" s="114"/>
      <c r="AD27" s="114"/>
      <c r="AE27" s="38"/>
      <c r="AF27" s="258"/>
      <c r="AG27" s="114"/>
      <c r="AH27" s="114"/>
      <c r="AI27" s="114"/>
      <c r="AJ27" s="38"/>
      <c r="AK27" s="258"/>
      <c r="AL27" s="114"/>
      <c r="AM27" s="114"/>
      <c r="AN27" s="114"/>
      <c r="AO27" s="38"/>
      <c r="AP27" s="293" t="str">
        <f aca="true" t="shared" si="4" ref="AP27:AQ29">A26</f>
        <v>11.</v>
      </c>
      <c r="AQ27" s="350" t="str">
        <f t="shared" si="4"/>
        <v>NRKKG1SSNC</v>
      </c>
      <c r="AR27" s="351"/>
      <c r="AS27" s="352"/>
      <c r="AT27" s="351"/>
      <c r="AU27" s="352"/>
    </row>
    <row r="28" spans="1:47" s="73" customFormat="1" ht="15" customHeight="1">
      <c r="A28" s="269" t="s">
        <v>45</v>
      </c>
      <c r="B28" s="349" t="s">
        <v>199</v>
      </c>
      <c r="C28" s="25" t="s">
        <v>97</v>
      </c>
      <c r="D28" s="258">
        <f t="shared" si="2"/>
        <v>2</v>
      </c>
      <c r="E28" s="386">
        <f t="shared" si="3"/>
        <v>3</v>
      </c>
      <c r="F28" s="386">
        <v>3</v>
      </c>
      <c r="G28" s="258"/>
      <c r="H28" s="114"/>
      <c r="I28" s="114"/>
      <c r="J28" s="114"/>
      <c r="K28" s="38"/>
      <c r="L28" s="258"/>
      <c r="M28" s="114"/>
      <c r="N28" s="114"/>
      <c r="O28" s="114"/>
      <c r="P28" s="38"/>
      <c r="Q28" s="258">
        <v>2</v>
      </c>
      <c r="R28" s="114">
        <v>0</v>
      </c>
      <c r="S28" s="114">
        <v>0</v>
      </c>
      <c r="T28" s="114" t="s">
        <v>16</v>
      </c>
      <c r="U28" s="38">
        <v>3</v>
      </c>
      <c r="V28" s="258"/>
      <c r="W28" s="114"/>
      <c r="X28" s="114"/>
      <c r="Y28" s="114"/>
      <c r="Z28" s="38"/>
      <c r="AA28" s="258"/>
      <c r="AB28" s="114"/>
      <c r="AC28" s="114"/>
      <c r="AD28" s="114"/>
      <c r="AE28" s="38"/>
      <c r="AF28" s="258"/>
      <c r="AG28" s="114"/>
      <c r="AH28" s="114"/>
      <c r="AI28" s="114"/>
      <c r="AJ28" s="38"/>
      <c r="AK28" s="258"/>
      <c r="AL28" s="114"/>
      <c r="AM28" s="114"/>
      <c r="AN28" s="114"/>
      <c r="AO28" s="38"/>
      <c r="AP28" s="293" t="str">
        <f t="shared" si="4"/>
        <v>12.</v>
      </c>
      <c r="AQ28" s="352" t="str">
        <f t="shared" si="4"/>
        <v>NRKKG2SSNC</v>
      </c>
      <c r="AR28" s="353"/>
      <c r="AS28" s="354"/>
      <c r="AT28" s="353"/>
      <c r="AU28" s="355"/>
    </row>
    <row r="29" spans="1:47" s="73" customFormat="1" ht="15" customHeight="1">
      <c r="A29" s="269" t="s">
        <v>46</v>
      </c>
      <c r="B29" s="349" t="s">
        <v>200</v>
      </c>
      <c r="C29" s="25" t="s">
        <v>98</v>
      </c>
      <c r="D29" s="258">
        <f t="shared" si="2"/>
        <v>2</v>
      </c>
      <c r="E29" s="386">
        <f t="shared" si="3"/>
        <v>3</v>
      </c>
      <c r="F29" s="386">
        <v>4</v>
      </c>
      <c r="G29" s="258"/>
      <c r="H29" s="114"/>
      <c r="I29" s="114"/>
      <c r="J29" s="114"/>
      <c r="K29" s="38"/>
      <c r="L29" s="258"/>
      <c r="M29" s="114"/>
      <c r="N29" s="114"/>
      <c r="O29" s="114"/>
      <c r="P29" s="38"/>
      <c r="Q29" s="258"/>
      <c r="R29" s="114"/>
      <c r="S29" s="114"/>
      <c r="T29" s="114"/>
      <c r="U29" s="38"/>
      <c r="V29" s="258">
        <v>1</v>
      </c>
      <c r="W29" s="114">
        <v>1</v>
      </c>
      <c r="X29" s="114">
        <v>0</v>
      </c>
      <c r="Y29" s="114" t="s">
        <v>16</v>
      </c>
      <c r="Z29" s="38">
        <v>3</v>
      </c>
      <c r="AA29" s="258"/>
      <c r="AB29" s="114"/>
      <c r="AC29" s="114"/>
      <c r="AD29" s="114"/>
      <c r="AE29" s="38"/>
      <c r="AF29" s="258"/>
      <c r="AG29" s="114"/>
      <c r="AH29" s="114"/>
      <c r="AI29" s="114"/>
      <c r="AJ29" s="38"/>
      <c r="AK29" s="258"/>
      <c r="AL29" s="114"/>
      <c r="AM29" s="114"/>
      <c r="AN29" s="114"/>
      <c r="AO29" s="38"/>
      <c r="AP29" s="293" t="str">
        <f t="shared" si="4"/>
        <v>13.</v>
      </c>
      <c r="AQ29" s="352" t="str">
        <f t="shared" si="4"/>
        <v>NRKVG1SSNC</v>
      </c>
      <c r="AR29" s="356"/>
      <c r="AS29" s="352"/>
      <c r="AT29" s="356"/>
      <c r="AU29" s="357"/>
    </row>
    <row r="30" spans="1:47" ht="15" customHeight="1">
      <c r="A30" s="197" t="s">
        <v>47</v>
      </c>
      <c r="B30" s="111" t="s">
        <v>201</v>
      </c>
      <c r="C30" s="24" t="s">
        <v>99</v>
      </c>
      <c r="D30" s="258">
        <f t="shared" si="2"/>
        <v>2</v>
      </c>
      <c r="E30" s="75">
        <f t="shared" si="3"/>
        <v>2</v>
      </c>
      <c r="F30" s="75">
        <v>3</v>
      </c>
      <c r="G30" s="34"/>
      <c r="H30" s="29"/>
      <c r="I30" s="29"/>
      <c r="J30" s="29"/>
      <c r="K30" s="30"/>
      <c r="L30" s="34"/>
      <c r="M30" s="29"/>
      <c r="N30" s="29"/>
      <c r="O30" s="29"/>
      <c r="P30" s="30"/>
      <c r="Q30" s="34">
        <v>1</v>
      </c>
      <c r="R30" s="29">
        <v>1</v>
      </c>
      <c r="S30" s="29">
        <v>0</v>
      </c>
      <c r="T30" s="29" t="s">
        <v>17</v>
      </c>
      <c r="U30" s="30">
        <v>2</v>
      </c>
      <c r="V30" s="34"/>
      <c r="W30" s="29"/>
      <c r="X30" s="29"/>
      <c r="Y30" s="29"/>
      <c r="Z30" s="30"/>
      <c r="AA30" s="34"/>
      <c r="AB30" s="29"/>
      <c r="AC30" s="29"/>
      <c r="AD30" s="29"/>
      <c r="AE30" s="30"/>
      <c r="AF30" s="34"/>
      <c r="AG30" s="29"/>
      <c r="AH30" s="29"/>
      <c r="AI30" s="29"/>
      <c r="AJ30" s="30"/>
      <c r="AK30" s="34"/>
      <c r="AL30" s="29"/>
      <c r="AM30" s="29"/>
      <c r="AN30" s="29"/>
      <c r="AO30" s="30"/>
      <c r="AP30" s="298" t="str">
        <f>A27</f>
        <v>12.</v>
      </c>
      <c r="AQ30" s="308" t="str">
        <f>B27</f>
        <v>NRKKG2SSNC</v>
      </c>
      <c r="AR30" s="309"/>
      <c r="AS30" s="310"/>
      <c r="AT30" s="309"/>
      <c r="AU30" s="311"/>
    </row>
    <row r="31" spans="1:47" s="73" customFormat="1" ht="15" customHeight="1">
      <c r="A31" s="269" t="s">
        <v>48</v>
      </c>
      <c r="B31" s="349" t="s">
        <v>202</v>
      </c>
      <c r="C31" s="25" t="s">
        <v>100</v>
      </c>
      <c r="D31" s="258">
        <f t="shared" si="2"/>
        <v>3</v>
      </c>
      <c r="E31" s="386">
        <f t="shared" si="3"/>
        <v>3</v>
      </c>
      <c r="F31" s="386">
        <v>5</v>
      </c>
      <c r="G31" s="258"/>
      <c r="H31" s="114"/>
      <c r="I31" s="114"/>
      <c r="J31" s="114"/>
      <c r="K31" s="38"/>
      <c r="L31" s="258"/>
      <c r="M31" s="114"/>
      <c r="N31" s="114"/>
      <c r="O31" s="114"/>
      <c r="P31" s="38"/>
      <c r="Q31" s="258"/>
      <c r="R31" s="114"/>
      <c r="S31" s="114"/>
      <c r="T31" s="114"/>
      <c r="U31" s="38"/>
      <c r="V31" s="258"/>
      <c r="W31" s="114"/>
      <c r="X31" s="114"/>
      <c r="Y31" s="114"/>
      <c r="Z31" s="38"/>
      <c r="AA31" s="258">
        <v>3</v>
      </c>
      <c r="AB31" s="114">
        <v>0</v>
      </c>
      <c r="AC31" s="114">
        <v>0</v>
      </c>
      <c r="AD31" s="114" t="s">
        <v>16</v>
      </c>
      <c r="AE31" s="38">
        <v>3</v>
      </c>
      <c r="AF31" s="258"/>
      <c r="AG31" s="114"/>
      <c r="AH31" s="114"/>
      <c r="AI31" s="114"/>
      <c r="AJ31" s="38"/>
      <c r="AK31" s="258"/>
      <c r="AL31" s="114"/>
      <c r="AM31" s="114"/>
      <c r="AN31" s="114"/>
      <c r="AO31" s="38"/>
      <c r="AP31" s="293" t="str">
        <f>A29</f>
        <v>14.</v>
      </c>
      <c r="AQ31" s="352" t="str">
        <f>B29</f>
        <v>NRKVG2SSNC</v>
      </c>
      <c r="AR31" s="353"/>
      <c r="AS31" s="354"/>
      <c r="AT31" s="353"/>
      <c r="AU31" s="355"/>
    </row>
    <row r="32" spans="1:47" s="73" customFormat="1" ht="15" customHeight="1">
      <c r="A32" s="269" t="s">
        <v>49</v>
      </c>
      <c r="B32" s="349" t="s">
        <v>203</v>
      </c>
      <c r="C32" s="25" t="s">
        <v>162</v>
      </c>
      <c r="D32" s="258">
        <f t="shared" si="2"/>
        <v>2</v>
      </c>
      <c r="E32" s="386">
        <f t="shared" si="3"/>
        <v>3</v>
      </c>
      <c r="F32" s="386">
        <v>6</v>
      </c>
      <c r="G32" s="258"/>
      <c r="H32" s="114"/>
      <c r="I32" s="114"/>
      <c r="J32" s="114"/>
      <c r="K32" s="38"/>
      <c r="L32" s="258"/>
      <c r="M32" s="114"/>
      <c r="N32" s="114"/>
      <c r="O32" s="114"/>
      <c r="P32" s="38"/>
      <c r="Q32" s="258"/>
      <c r="R32" s="114"/>
      <c r="S32" s="114"/>
      <c r="T32" s="114"/>
      <c r="U32" s="38"/>
      <c r="V32" s="258"/>
      <c r="W32" s="114"/>
      <c r="X32" s="114"/>
      <c r="Y32" s="114"/>
      <c r="Z32" s="38"/>
      <c r="AA32" s="258"/>
      <c r="AB32" s="114"/>
      <c r="AC32" s="114"/>
      <c r="AD32" s="114"/>
      <c r="AE32" s="38"/>
      <c r="AF32" s="258">
        <v>2</v>
      </c>
      <c r="AG32" s="114">
        <v>0</v>
      </c>
      <c r="AH32" s="114">
        <v>0</v>
      </c>
      <c r="AI32" s="114" t="s">
        <v>16</v>
      </c>
      <c r="AJ32" s="38">
        <v>3</v>
      </c>
      <c r="AK32" s="258"/>
      <c r="AL32" s="114"/>
      <c r="AM32" s="114"/>
      <c r="AN32" s="114"/>
      <c r="AO32" s="38"/>
      <c r="AP32" s="293" t="str">
        <f>A31</f>
        <v>16.</v>
      </c>
      <c r="AQ32" s="352" t="str">
        <f>B31</f>
        <v>NRKME1SSNC</v>
      </c>
      <c r="AR32" s="353"/>
      <c r="AS32" s="354"/>
      <c r="AT32" s="353"/>
      <c r="AU32" s="355"/>
    </row>
    <row r="33" spans="1:47" ht="15" customHeight="1" thickBot="1">
      <c r="A33" s="197"/>
      <c r="B33" s="111"/>
      <c r="C33" s="24"/>
      <c r="D33" s="387"/>
      <c r="E33" s="75"/>
      <c r="F33" s="75"/>
      <c r="G33" s="34"/>
      <c r="H33" s="29"/>
      <c r="I33" s="29"/>
      <c r="J33" s="29"/>
      <c r="K33" s="30"/>
      <c r="L33" s="34"/>
      <c r="M33" s="29"/>
      <c r="N33" s="29"/>
      <c r="O33" s="29"/>
      <c r="P33" s="30"/>
      <c r="Q33" s="34"/>
      <c r="R33" s="29"/>
      <c r="S33" s="29"/>
      <c r="T33" s="29"/>
      <c r="U33" s="30"/>
      <c r="V33" s="34"/>
      <c r="W33" s="29"/>
      <c r="X33" s="29"/>
      <c r="Y33" s="29"/>
      <c r="Z33" s="30"/>
      <c r="AA33" s="34"/>
      <c r="AB33" s="29"/>
      <c r="AC33" s="29"/>
      <c r="AD33" s="29"/>
      <c r="AE33" s="30"/>
      <c r="AF33" s="34"/>
      <c r="AG33" s="29"/>
      <c r="AH33" s="29"/>
      <c r="AI33" s="29"/>
      <c r="AJ33" s="30"/>
      <c r="AK33" s="34"/>
      <c r="AL33" s="29"/>
      <c r="AM33" s="29"/>
      <c r="AN33" s="29"/>
      <c r="AO33" s="30"/>
      <c r="AP33" s="441"/>
      <c r="AQ33" s="442"/>
      <c r="AR33" s="443"/>
      <c r="AS33" s="444"/>
      <c r="AT33" s="443"/>
      <c r="AU33" s="445"/>
    </row>
    <row r="34" spans="2:47" ht="12.75">
      <c r="B34" s="58"/>
      <c r="C34" s="67"/>
      <c r="D34" s="15"/>
      <c r="E34" s="39"/>
      <c r="F34" s="39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20"/>
      <c r="AQ34" s="202"/>
      <c r="AR34" s="222"/>
      <c r="AS34" s="202"/>
      <c r="AT34" s="222"/>
      <c r="AU34" s="202"/>
    </row>
    <row r="35" spans="1:47" ht="15" customHeight="1">
      <c r="A35" s="15" t="s">
        <v>263</v>
      </c>
      <c r="B35" s="58"/>
      <c r="C35" s="60"/>
      <c r="D35" s="15"/>
      <c r="E35" s="39"/>
      <c r="F35" s="39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20"/>
      <c r="AQ35" s="203"/>
      <c r="AR35" s="223"/>
      <c r="AS35" s="203"/>
      <c r="AT35" s="223"/>
      <c r="AU35" s="203"/>
    </row>
    <row r="36" spans="2:47" ht="15" customHeight="1">
      <c r="B36" s="58"/>
      <c r="C36" s="487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8"/>
      <c r="AM36" s="488"/>
      <c r="AN36" s="488"/>
      <c r="AO36" s="488"/>
      <c r="AP36" s="190"/>
      <c r="AQ36" s="203"/>
      <c r="AR36" s="223"/>
      <c r="AS36" s="203"/>
      <c r="AT36" s="223"/>
      <c r="AU36" s="203"/>
    </row>
    <row r="37" spans="2:47" ht="15" customHeight="1">
      <c r="B37" s="68"/>
      <c r="C37" s="489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15"/>
      <c r="AL37" s="15"/>
      <c r="AM37" s="15"/>
      <c r="AN37" s="15"/>
      <c r="AO37" s="15"/>
      <c r="AP37" s="20"/>
      <c r="AQ37" s="203"/>
      <c r="AR37" s="223"/>
      <c r="AS37" s="203"/>
      <c r="AT37" s="223"/>
      <c r="AU37" s="203"/>
    </row>
    <row r="38" spans="2:47" ht="15.75" customHeight="1">
      <c r="B38" s="68"/>
      <c r="C38" s="13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5"/>
      <c r="AL38" s="15"/>
      <c r="AM38" s="15"/>
      <c r="AN38" s="15"/>
      <c r="AO38" s="15"/>
      <c r="AP38" s="20"/>
      <c r="AQ38" s="203"/>
      <c r="AR38" s="223"/>
      <c r="AS38" s="203"/>
      <c r="AT38" s="223"/>
      <c r="AU38" s="203"/>
    </row>
    <row r="39" spans="1:47" ht="15.75">
      <c r="A39" s="60"/>
      <c r="B39" s="112" t="s">
        <v>134</v>
      </c>
      <c r="C39" s="113"/>
      <c r="D39" s="490" t="s">
        <v>29</v>
      </c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15"/>
      <c r="AL39" s="15"/>
      <c r="AM39" s="15"/>
      <c r="AN39" s="15"/>
      <c r="AO39" s="15"/>
      <c r="AP39" s="20"/>
      <c r="AQ39" s="203"/>
      <c r="AR39" s="223"/>
      <c r="AS39" s="204"/>
      <c r="AT39" s="232"/>
      <c r="AU39" s="204"/>
    </row>
    <row r="40" spans="1:47" ht="15.75">
      <c r="A40" s="60"/>
      <c r="B40" s="112"/>
      <c r="C40" s="11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5"/>
      <c r="AL40" s="15"/>
      <c r="AM40" s="15"/>
      <c r="AN40" s="15"/>
      <c r="AO40" s="15"/>
      <c r="AP40" s="20"/>
      <c r="AQ40" s="203"/>
      <c r="AR40" s="223"/>
      <c r="AS40" s="204"/>
      <c r="AT40" s="232"/>
      <c r="AU40" s="204"/>
    </row>
    <row r="41" spans="1:47" ht="13.5" thickBot="1">
      <c r="A41" s="479" t="s">
        <v>31</v>
      </c>
      <c r="B41" s="478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</row>
    <row r="42" spans="1:47" ht="12.75">
      <c r="A42" s="192"/>
      <c r="B42" s="473" t="s">
        <v>27</v>
      </c>
      <c r="C42" s="475" t="s">
        <v>2</v>
      </c>
      <c r="D42" s="1" t="s">
        <v>0</v>
      </c>
      <c r="E42" s="2" t="s">
        <v>30</v>
      </c>
      <c r="F42" s="459" t="s">
        <v>261</v>
      </c>
      <c r="G42" s="471" t="s">
        <v>1</v>
      </c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3"/>
      <c r="AL42" s="3"/>
      <c r="AM42" s="3"/>
      <c r="AN42" s="4"/>
      <c r="AO42" s="5"/>
      <c r="AP42" s="493"/>
      <c r="AQ42" s="491" t="s">
        <v>40</v>
      </c>
      <c r="AR42" s="480"/>
      <c r="AS42" s="491" t="s">
        <v>40</v>
      </c>
      <c r="AT42" s="480"/>
      <c r="AU42" s="491" t="s">
        <v>40</v>
      </c>
    </row>
    <row r="43" spans="1:47" ht="12" customHeight="1" thickBot="1">
      <c r="A43" s="193"/>
      <c r="B43" s="474"/>
      <c r="C43" s="476"/>
      <c r="D43" s="6" t="s">
        <v>3</v>
      </c>
      <c r="E43" s="6"/>
      <c r="F43" s="461"/>
      <c r="G43" s="7"/>
      <c r="H43" s="8"/>
      <c r="I43" s="8" t="s">
        <v>4</v>
      </c>
      <c r="J43" s="8"/>
      <c r="K43" s="9"/>
      <c r="L43" s="8"/>
      <c r="M43" s="8"/>
      <c r="N43" s="8" t="s">
        <v>5</v>
      </c>
      <c r="O43" s="8"/>
      <c r="P43" s="9"/>
      <c r="Q43" s="8"/>
      <c r="R43" s="8"/>
      <c r="S43" s="10" t="s">
        <v>6</v>
      </c>
      <c r="T43" s="8"/>
      <c r="U43" s="9"/>
      <c r="V43" s="8"/>
      <c r="W43" s="8"/>
      <c r="X43" s="10" t="s">
        <v>7</v>
      </c>
      <c r="Y43" s="8"/>
      <c r="Z43" s="9"/>
      <c r="AA43" s="8"/>
      <c r="AB43" s="8"/>
      <c r="AC43" s="10" t="s">
        <v>8</v>
      </c>
      <c r="AD43" s="8"/>
      <c r="AE43" s="9"/>
      <c r="AF43" s="7"/>
      <c r="AG43" s="8"/>
      <c r="AH43" s="8" t="s">
        <v>9</v>
      </c>
      <c r="AI43" s="8"/>
      <c r="AJ43" s="11"/>
      <c r="AK43" s="7"/>
      <c r="AL43" s="8"/>
      <c r="AM43" s="8" t="s">
        <v>25</v>
      </c>
      <c r="AN43" s="8"/>
      <c r="AO43" s="9"/>
      <c r="AP43" s="494"/>
      <c r="AQ43" s="492"/>
      <c r="AR43" s="481"/>
      <c r="AS43" s="492"/>
      <c r="AT43" s="481"/>
      <c r="AU43" s="492"/>
    </row>
    <row r="44" spans="1:47" ht="12.75">
      <c r="A44" s="60"/>
      <c r="B44" s="12"/>
      <c r="C44" s="13"/>
      <c r="D44" s="14"/>
      <c r="E44" s="15"/>
      <c r="F44" s="15"/>
      <c r="G44" s="16" t="s">
        <v>10</v>
      </c>
      <c r="H44" s="17" t="s">
        <v>12</v>
      </c>
      <c r="I44" s="17" t="s">
        <v>11</v>
      </c>
      <c r="J44" s="17" t="s">
        <v>13</v>
      </c>
      <c r="K44" s="18" t="s">
        <v>14</v>
      </c>
      <c r="L44" s="16" t="s">
        <v>10</v>
      </c>
      <c r="M44" s="17" t="s">
        <v>12</v>
      </c>
      <c r="N44" s="17" t="s">
        <v>11</v>
      </c>
      <c r="O44" s="17" t="s">
        <v>13</v>
      </c>
      <c r="P44" s="18" t="s">
        <v>14</v>
      </c>
      <c r="Q44" s="16" t="s">
        <v>10</v>
      </c>
      <c r="R44" s="17" t="s">
        <v>12</v>
      </c>
      <c r="S44" s="17" t="s">
        <v>11</v>
      </c>
      <c r="T44" s="17" t="s">
        <v>13</v>
      </c>
      <c r="U44" s="18" t="s">
        <v>14</v>
      </c>
      <c r="V44" s="16" t="s">
        <v>10</v>
      </c>
      <c r="W44" s="17" t="s">
        <v>12</v>
      </c>
      <c r="X44" s="17" t="s">
        <v>11</v>
      </c>
      <c r="Y44" s="17" t="s">
        <v>13</v>
      </c>
      <c r="Z44" s="18" t="s">
        <v>14</v>
      </c>
      <c r="AA44" s="16" t="s">
        <v>10</v>
      </c>
      <c r="AB44" s="17" t="s">
        <v>12</v>
      </c>
      <c r="AC44" s="17" t="s">
        <v>11</v>
      </c>
      <c r="AD44" s="17" t="s">
        <v>13</v>
      </c>
      <c r="AE44" s="18" t="s">
        <v>14</v>
      </c>
      <c r="AF44" s="16" t="s">
        <v>10</v>
      </c>
      <c r="AG44" s="17" t="s">
        <v>12</v>
      </c>
      <c r="AH44" s="17" t="s">
        <v>11</v>
      </c>
      <c r="AI44" s="17" t="s">
        <v>13</v>
      </c>
      <c r="AJ44" s="18" t="s">
        <v>14</v>
      </c>
      <c r="AK44" s="19" t="s">
        <v>10</v>
      </c>
      <c r="AL44" s="20" t="s">
        <v>12</v>
      </c>
      <c r="AM44" s="20" t="s">
        <v>11</v>
      </c>
      <c r="AN44" s="20" t="s">
        <v>13</v>
      </c>
      <c r="AO44" s="21" t="s">
        <v>14</v>
      </c>
      <c r="AP44" s="217"/>
      <c r="AQ44" s="237" t="s">
        <v>27</v>
      </c>
      <c r="AR44" s="219"/>
      <c r="AS44" s="195" t="s">
        <v>27</v>
      </c>
      <c r="AT44" s="219"/>
      <c r="AU44" s="195" t="s">
        <v>27</v>
      </c>
    </row>
    <row r="45" spans="1:47" ht="13.5" customHeight="1">
      <c r="A45" s="196"/>
      <c r="B45" s="498" t="s">
        <v>34</v>
      </c>
      <c r="C45" s="497"/>
      <c r="D45" s="124">
        <f>SUM(D46:D80)</f>
        <v>78</v>
      </c>
      <c r="E45" s="125">
        <f>SUM(E46:E80)</f>
        <v>88</v>
      </c>
      <c r="F45" s="137"/>
      <c r="G45" s="124">
        <f>SUM(G46:G80)</f>
        <v>0</v>
      </c>
      <c r="H45" s="127">
        <f aca="true" t="shared" si="5" ref="H45:AN45">SUM(H46:H80)</f>
        <v>0</v>
      </c>
      <c r="I45" s="127">
        <f t="shared" si="5"/>
        <v>5</v>
      </c>
      <c r="J45" s="127">
        <f t="shared" si="5"/>
        <v>0</v>
      </c>
      <c r="K45" s="125">
        <f t="shared" si="5"/>
        <v>5</v>
      </c>
      <c r="L45" s="124">
        <f t="shared" si="5"/>
        <v>6</v>
      </c>
      <c r="M45" s="127">
        <f t="shared" si="5"/>
        <v>0</v>
      </c>
      <c r="N45" s="127">
        <f t="shared" si="5"/>
        <v>5</v>
      </c>
      <c r="O45" s="127">
        <f t="shared" si="5"/>
        <v>0</v>
      </c>
      <c r="P45" s="125">
        <f t="shared" si="5"/>
        <v>11</v>
      </c>
      <c r="Q45" s="124">
        <f t="shared" si="5"/>
        <v>12</v>
      </c>
      <c r="R45" s="127">
        <f t="shared" si="5"/>
        <v>0</v>
      </c>
      <c r="S45" s="127">
        <f t="shared" si="5"/>
        <v>8</v>
      </c>
      <c r="T45" s="127">
        <f t="shared" si="5"/>
        <v>0</v>
      </c>
      <c r="U45" s="125">
        <f t="shared" si="5"/>
        <v>25</v>
      </c>
      <c r="V45" s="124">
        <f t="shared" si="5"/>
        <v>9</v>
      </c>
      <c r="W45" s="127">
        <f t="shared" si="5"/>
        <v>0</v>
      </c>
      <c r="X45" s="127">
        <f t="shared" si="5"/>
        <v>11</v>
      </c>
      <c r="Y45" s="127">
        <f t="shared" si="5"/>
        <v>0</v>
      </c>
      <c r="Z45" s="125">
        <f t="shared" si="5"/>
        <v>22</v>
      </c>
      <c r="AA45" s="124">
        <f>SUM(AA46:AA81)</f>
        <v>18</v>
      </c>
      <c r="AB45" s="127">
        <f t="shared" si="5"/>
        <v>0</v>
      </c>
      <c r="AC45" s="127">
        <f t="shared" si="5"/>
        <v>4</v>
      </c>
      <c r="AD45" s="127">
        <f t="shared" si="5"/>
        <v>0</v>
      </c>
      <c r="AE45" s="125">
        <f>SUM(AE46:AE81)</f>
        <v>21</v>
      </c>
      <c r="AF45" s="124">
        <f>SUM(AF46:AF81)</f>
        <v>9</v>
      </c>
      <c r="AG45" s="127">
        <f t="shared" si="5"/>
        <v>0</v>
      </c>
      <c r="AH45" s="127">
        <f t="shared" si="5"/>
        <v>6</v>
      </c>
      <c r="AI45" s="127">
        <f t="shared" si="5"/>
        <v>0</v>
      </c>
      <c r="AJ45" s="125">
        <f>SUM(AJ46:AJ81)</f>
        <v>20</v>
      </c>
      <c r="AK45" s="124">
        <f>SUM(AK46:AK81)</f>
        <v>6</v>
      </c>
      <c r="AL45" s="127">
        <f t="shared" si="5"/>
        <v>0</v>
      </c>
      <c r="AM45" s="127">
        <f t="shared" si="5"/>
        <v>0</v>
      </c>
      <c r="AN45" s="127">
        <f t="shared" si="5"/>
        <v>0</v>
      </c>
      <c r="AO45" s="125">
        <f>SUM(AO46:AO81)</f>
        <v>24</v>
      </c>
      <c r="AP45" s="196"/>
      <c r="AQ45" s="119"/>
      <c r="AR45" s="224"/>
      <c r="AS45" s="119"/>
      <c r="AT45" s="233"/>
      <c r="AU45" s="120"/>
    </row>
    <row r="46" spans="1:47" ht="15" customHeight="1">
      <c r="A46" s="429" t="s">
        <v>50</v>
      </c>
      <c r="B46" s="59" t="s">
        <v>204</v>
      </c>
      <c r="C46" s="431" t="s">
        <v>101</v>
      </c>
      <c r="D46" s="378">
        <f>SUM(G46:I46)+SUM(L46:N46)+SUM(Q46:S46)+SUM(V46:X46)+SUM(AA46:AC46)+SUM(AF46:AH46)+SUM(AK46:AM46)</f>
        <v>2</v>
      </c>
      <c r="E46" s="432">
        <f>K46+P46+U46+Z46+AE46+AJ46+AO46</f>
        <v>2</v>
      </c>
      <c r="F46" s="432">
        <v>1</v>
      </c>
      <c r="G46" s="446">
        <v>0</v>
      </c>
      <c r="H46" s="263">
        <v>0</v>
      </c>
      <c r="I46" s="433">
        <v>2</v>
      </c>
      <c r="J46" s="434" t="s">
        <v>17</v>
      </c>
      <c r="K46" s="447">
        <v>2</v>
      </c>
      <c r="L46" s="433"/>
      <c r="M46" s="263"/>
      <c r="N46" s="433"/>
      <c r="O46" s="434"/>
      <c r="P46" s="435"/>
      <c r="Q46" s="433"/>
      <c r="R46" s="263"/>
      <c r="S46" s="433"/>
      <c r="T46" s="434"/>
      <c r="U46" s="435"/>
      <c r="V46" s="433"/>
      <c r="W46" s="263"/>
      <c r="X46" s="436"/>
      <c r="Y46" s="434"/>
      <c r="Z46" s="435"/>
      <c r="AA46" s="433"/>
      <c r="AB46" s="263"/>
      <c r="AC46" s="433"/>
      <c r="AD46" s="434"/>
      <c r="AE46" s="435"/>
      <c r="AF46" s="446"/>
      <c r="AG46" s="263"/>
      <c r="AH46" s="433"/>
      <c r="AI46" s="434"/>
      <c r="AJ46" s="435"/>
      <c r="AK46" s="446"/>
      <c r="AL46" s="263"/>
      <c r="AM46" s="433"/>
      <c r="AN46" s="434"/>
      <c r="AO46" s="435"/>
      <c r="AP46" s="448"/>
      <c r="AQ46" s="312"/>
      <c r="AR46" s="313"/>
      <c r="AS46" s="312"/>
      <c r="AT46" s="314"/>
      <c r="AU46" s="315"/>
    </row>
    <row r="47" spans="1:47" ht="15" customHeight="1">
      <c r="A47" s="269" t="s">
        <v>51</v>
      </c>
      <c r="B47" s="44" t="s">
        <v>205</v>
      </c>
      <c r="C47" s="25" t="s">
        <v>102</v>
      </c>
      <c r="D47" s="258">
        <f aca="true" t="shared" si="6" ref="D47:D71">SUM(G47:I47)+SUM(L47:N47)+SUM(Q47:S47)+SUM(V47:X47)+SUM(AA47:AC47)+SUM(AF47:AH47)+SUM(AK47:AM47)</f>
        <v>5</v>
      </c>
      <c r="E47" s="386">
        <f aca="true" t="shared" si="7" ref="E47:E71">K47+P47+U47+Z47+AE47+AJ47+AO47</f>
        <v>5</v>
      </c>
      <c r="F47" s="386">
        <v>2</v>
      </c>
      <c r="G47" s="387"/>
      <c r="H47" s="114"/>
      <c r="I47" s="36"/>
      <c r="J47" s="37"/>
      <c r="K47" s="449"/>
      <c r="L47" s="36">
        <v>3</v>
      </c>
      <c r="M47" s="114">
        <v>0</v>
      </c>
      <c r="N47" s="36">
        <v>2</v>
      </c>
      <c r="O47" s="37" t="s">
        <v>16</v>
      </c>
      <c r="P47" s="38">
        <v>5</v>
      </c>
      <c r="Q47" s="36"/>
      <c r="R47" s="114"/>
      <c r="S47" s="36"/>
      <c r="T47" s="37"/>
      <c r="U47" s="38"/>
      <c r="V47" s="36"/>
      <c r="W47" s="114"/>
      <c r="X47" s="45"/>
      <c r="Y47" s="37"/>
      <c r="Z47" s="38"/>
      <c r="AA47" s="36"/>
      <c r="AB47" s="114"/>
      <c r="AC47" s="36"/>
      <c r="AD47" s="37"/>
      <c r="AE47" s="38"/>
      <c r="AF47" s="387"/>
      <c r="AG47" s="114"/>
      <c r="AH47" s="36"/>
      <c r="AI47" s="37"/>
      <c r="AJ47" s="38"/>
      <c r="AK47" s="387"/>
      <c r="AL47" s="114"/>
      <c r="AM47" s="36"/>
      <c r="AN47" s="37"/>
      <c r="AO47" s="38"/>
      <c r="AP47" s="388" t="str">
        <f>A21</f>
        <v>8.</v>
      </c>
      <c r="AQ47" s="270" t="str">
        <f>B21</f>
        <v>NRKAE1SSNC</v>
      </c>
      <c r="AR47" s="273" t="str">
        <f>A48</f>
        <v>20.</v>
      </c>
      <c r="AS47" s="274" t="str">
        <f>B48</f>
        <v>NRKIP1SSNC</v>
      </c>
      <c r="AT47" s="317"/>
      <c r="AU47" s="318"/>
    </row>
    <row r="48" spans="1:47" ht="15" customHeight="1">
      <c r="A48" s="269" t="s">
        <v>163</v>
      </c>
      <c r="B48" s="44" t="s">
        <v>206</v>
      </c>
      <c r="C48" s="25" t="s">
        <v>138</v>
      </c>
      <c r="D48" s="258">
        <f t="shared" si="6"/>
        <v>3</v>
      </c>
      <c r="E48" s="386">
        <f t="shared" si="7"/>
        <v>3</v>
      </c>
      <c r="F48" s="386">
        <v>1</v>
      </c>
      <c r="G48" s="387">
        <v>0</v>
      </c>
      <c r="H48" s="114">
        <v>0</v>
      </c>
      <c r="I48" s="36">
        <v>3</v>
      </c>
      <c r="J48" s="37" t="s">
        <v>17</v>
      </c>
      <c r="K48" s="38">
        <v>3</v>
      </c>
      <c r="L48" s="36"/>
      <c r="M48" s="114"/>
      <c r="N48" s="36"/>
      <c r="O48" s="37"/>
      <c r="P48" s="38"/>
      <c r="Q48" s="36"/>
      <c r="R48" s="114"/>
      <c r="S48" s="36"/>
      <c r="T48" s="37"/>
      <c r="U48" s="38"/>
      <c r="V48" s="36"/>
      <c r="W48" s="114"/>
      <c r="X48" s="45"/>
      <c r="Y48" s="37"/>
      <c r="Z48" s="38"/>
      <c r="AA48" s="36"/>
      <c r="AB48" s="114"/>
      <c r="AC48" s="36"/>
      <c r="AD48" s="37"/>
      <c r="AE48" s="38"/>
      <c r="AF48" s="387"/>
      <c r="AG48" s="114"/>
      <c r="AH48" s="36"/>
      <c r="AI48" s="37"/>
      <c r="AJ48" s="38"/>
      <c r="AK48" s="387"/>
      <c r="AL48" s="114"/>
      <c r="AM48" s="36"/>
      <c r="AN48" s="37"/>
      <c r="AO48" s="38"/>
      <c r="AP48" s="388"/>
      <c r="AQ48" s="319"/>
      <c r="AR48" s="293"/>
      <c r="AS48" s="320"/>
      <c r="AT48" s="321"/>
      <c r="AU48" s="318"/>
    </row>
    <row r="49" spans="1:47" ht="15" customHeight="1">
      <c r="A49" s="269" t="s">
        <v>52</v>
      </c>
      <c r="B49" s="44" t="s">
        <v>207</v>
      </c>
      <c r="C49" s="25" t="s">
        <v>103</v>
      </c>
      <c r="D49" s="258">
        <f t="shared" si="6"/>
        <v>2</v>
      </c>
      <c r="E49" s="386">
        <f t="shared" si="7"/>
        <v>2</v>
      </c>
      <c r="F49" s="386">
        <v>3</v>
      </c>
      <c r="G49" s="387"/>
      <c r="H49" s="114"/>
      <c r="I49" s="36"/>
      <c r="J49" s="37"/>
      <c r="K49" s="38"/>
      <c r="L49" s="36"/>
      <c r="M49" s="114"/>
      <c r="N49" s="36"/>
      <c r="O49" s="37"/>
      <c r="P49" s="38"/>
      <c r="Q49" s="36">
        <v>0</v>
      </c>
      <c r="R49" s="114">
        <v>0</v>
      </c>
      <c r="S49" s="36">
        <v>2</v>
      </c>
      <c r="T49" s="37" t="s">
        <v>17</v>
      </c>
      <c r="U49" s="38">
        <v>2</v>
      </c>
      <c r="V49" s="36"/>
      <c r="W49" s="114"/>
      <c r="X49" s="45"/>
      <c r="Y49" s="37"/>
      <c r="Z49" s="38"/>
      <c r="AA49" s="36"/>
      <c r="AB49" s="114"/>
      <c r="AC49" s="36"/>
      <c r="AD49" s="37"/>
      <c r="AE49" s="38"/>
      <c r="AF49" s="387"/>
      <c r="AG49" s="114"/>
      <c r="AH49" s="36"/>
      <c r="AI49" s="37"/>
      <c r="AJ49" s="38"/>
      <c r="AK49" s="387"/>
      <c r="AL49" s="114"/>
      <c r="AM49" s="36"/>
      <c r="AN49" s="37"/>
      <c r="AO49" s="38"/>
      <c r="AP49" s="388" t="str">
        <f>A47</f>
        <v>19.</v>
      </c>
      <c r="AQ49" s="319" t="str">
        <f>B47</f>
        <v>NRKPP1SSNC</v>
      </c>
      <c r="AR49" s="293" t="str">
        <f>A50</f>
        <v>22.</v>
      </c>
      <c r="AS49" s="319" t="str">
        <f>B50</f>
        <v>NRKVP1SSNC</v>
      </c>
      <c r="AT49" s="321"/>
      <c r="AU49" s="318"/>
    </row>
    <row r="50" spans="1:47" ht="15" customHeight="1">
      <c r="A50" s="269" t="s">
        <v>53</v>
      </c>
      <c r="B50" s="22" t="s">
        <v>208</v>
      </c>
      <c r="C50" s="25" t="s">
        <v>104</v>
      </c>
      <c r="D50" s="258">
        <f t="shared" si="6"/>
        <v>3</v>
      </c>
      <c r="E50" s="386">
        <f t="shared" si="7"/>
        <v>3</v>
      </c>
      <c r="F50" s="386">
        <v>2</v>
      </c>
      <c r="G50" s="387"/>
      <c r="H50" s="114"/>
      <c r="I50" s="36"/>
      <c r="J50" s="37"/>
      <c r="K50" s="38"/>
      <c r="L50" s="36">
        <v>0</v>
      </c>
      <c r="M50" s="114">
        <v>0</v>
      </c>
      <c r="N50" s="36">
        <v>3</v>
      </c>
      <c r="O50" s="37" t="s">
        <v>17</v>
      </c>
      <c r="P50" s="38">
        <v>3</v>
      </c>
      <c r="Q50" s="36"/>
      <c r="R50" s="114"/>
      <c r="S50" s="36"/>
      <c r="T50" s="37"/>
      <c r="U50" s="38"/>
      <c r="V50" s="36"/>
      <c r="W50" s="114"/>
      <c r="X50" s="45"/>
      <c r="Y50" s="37"/>
      <c r="Z50" s="38"/>
      <c r="AA50" s="36"/>
      <c r="AB50" s="114"/>
      <c r="AC50" s="36"/>
      <c r="AD50" s="37"/>
      <c r="AE50" s="38"/>
      <c r="AF50" s="387"/>
      <c r="AG50" s="114"/>
      <c r="AH50" s="36"/>
      <c r="AI50" s="37"/>
      <c r="AJ50" s="38"/>
      <c r="AK50" s="387"/>
      <c r="AL50" s="114"/>
      <c r="AM50" s="36"/>
      <c r="AN50" s="37"/>
      <c r="AO50" s="38"/>
      <c r="AP50" s="388" t="str">
        <f>A48</f>
        <v>20.</v>
      </c>
      <c r="AQ50" s="271" t="str">
        <f>B48</f>
        <v>NRKIP1SSNC</v>
      </c>
      <c r="AR50" s="293"/>
      <c r="AS50" s="319"/>
      <c r="AT50" s="321"/>
      <c r="AU50" s="450"/>
    </row>
    <row r="51" spans="1:47" ht="15" customHeight="1">
      <c r="A51" s="269" t="s">
        <v>54</v>
      </c>
      <c r="B51" s="451" t="s">
        <v>209</v>
      </c>
      <c r="C51" s="25" t="s">
        <v>137</v>
      </c>
      <c r="D51" s="258">
        <f t="shared" si="6"/>
        <v>2</v>
      </c>
      <c r="E51" s="386">
        <f t="shared" si="7"/>
        <v>2</v>
      </c>
      <c r="F51" s="386">
        <v>3</v>
      </c>
      <c r="G51" s="387"/>
      <c r="H51" s="114"/>
      <c r="I51" s="36"/>
      <c r="J51" s="37"/>
      <c r="K51" s="38"/>
      <c r="L51" s="36"/>
      <c r="M51" s="114"/>
      <c r="N51" s="36"/>
      <c r="O51" s="37"/>
      <c r="P51" s="38"/>
      <c r="Q51" s="36">
        <v>0</v>
      </c>
      <c r="R51" s="114">
        <v>0</v>
      </c>
      <c r="S51" s="36">
        <v>2</v>
      </c>
      <c r="T51" s="37" t="s">
        <v>17</v>
      </c>
      <c r="U51" s="38">
        <v>2</v>
      </c>
      <c r="V51" s="36"/>
      <c r="W51" s="114"/>
      <c r="X51" s="45"/>
      <c r="Y51" s="37"/>
      <c r="Z51" s="38"/>
      <c r="AA51" s="36"/>
      <c r="AB51" s="114"/>
      <c r="AC51" s="36"/>
      <c r="AD51" s="37"/>
      <c r="AE51" s="38"/>
      <c r="AF51" s="387"/>
      <c r="AG51" s="114"/>
      <c r="AH51" s="36"/>
      <c r="AI51" s="37"/>
      <c r="AJ51" s="38"/>
      <c r="AK51" s="387"/>
      <c r="AL51" s="114"/>
      <c r="AM51" s="36"/>
      <c r="AN51" s="37"/>
      <c r="AO51" s="38"/>
      <c r="AP51" s="388" t="str">
        <f>A47</f>
        <v>19.</v>
      </c>
      <c r="AQ51" s="271" t="str">
        <f>B47</f>
        <v>NRKPP1SSNC</v>
      </c>
      <c r="AR51" s="293" t="str">
        <f>A50</f>
        <v>22.</v>
      </c>
      <c r="AS51" s="272" t="str">
        <f>B50</f>
        <v>NRKVP1SSNC</v>
      </c>
      <c r="AT51" s="321"/>
      <c r="AU51" s="450"/>
    </row>
    <row r="52" spans="1:47" ht="15" customHeight="1">
      <c r="A52" s="269" t="s">
        <v>55</v>
      </c>
      <c r="B52" s="44" t="s">
        <v>210</v>
      </c>
      <c r="C52" s="25" t="s">
        <v>105</v>
      </c>
      <c r="D52" s="258">
        <f t="shared" si="6"/>
        <v>3</v>
      </c>
      <c r="E52" s="386">
        <f t="shared" si="7"/>
        <v>3</v>
      </c>
      <c r="F52" s="386">
        <v>3</v>
      </c>
      <c r="G52" s="387"/>
      <c r="H52" s="114"/>
      <c r="I52" s="36"/>
      <c r="J52" s="37"/>
      <c r="K52" s="38"/>
      <c r="L52" s="36"/>
      <c r="M52" s="114"/>
      <c r="N52" s="36"/>
      <c r="O52" s="37"/>
      <c r="P52" s="38"/>
      <c r="Q52" s="36">
        <v>3</v>
      </c>
      <c r="R52" s="114">
        <v>0</v>
      </c>
      <c r="S52" s="36">
        <v>0</v>
      </c>
      <c r="T52" s="37" t="s">
        <v>17</v>
      </c>
      <c r="U52" s="38">
        <v>3</v>
      </c>
      <c r="V52" s="36"/>
      <c r="W52" s="114"/>
      <c r="X52" s="45"/>
      <c r="Y52" s="37"/>
      <c r="Z52" s="38"/>
      <c r="AA52" s="36"/>
      <c r="AB52" s="114"/>
      <c r="AC52" s="36"/>
      <c r="AD52" s="37"/>
      <c r="AE52" s="38"/>
      <c r="AF52" s="387"/>
      <c r="AG52" s="114"/>
      <c r="AH52" s="36"/>
      <c r="AI52" s="37"/>
      <c r="AJ52" s="38"/>
      <c r="AK52" s="387"/>
      <c r="AL52" s="114"/>
      <c r="AM52" s="36"/>
      <c r="AN52" s="37"/>
      <c r="AO52" s="38"/>
      <c r="AP52" s="388" t="str">
        <f>A47</f>
        <v>19.</v>
      </c>
      <c r="AQ52" s="271" t="str">
        <f>B47</f>
        <v>NRKPP1SSNC</v>
      </c>
      <c r="AR52" s="293"/>
      <c r="AS52" s="319"/>
      <c r="AT52" s="321"/>
      <c r="AU52" s="318"/>
    </row>
    <row r="53" spans="1:47" ht="15" customHeight="1">
      <c r="A53" s="269" t="s">
        <v>56</v>
      </c>
      <c r="B53" s="44" t="s">
        <v>211</v>
      </c>
      <c r="C53" s="25" t="s">
        <v>106</v>
      </c>
      <c r="D53" s="258">
        <f t="shared" si="6"/>
        <v>2</v>
      </c>
      <c r="E53" s="386">
        <f t="shared" si="7"/>
        <v>2</v>
      </c>
      <c r="F53" s="386">
        <v>4</v>
      </c>
      <c r="G53" s="387"/>
      <c r="H53" s="114"/>
      <c r="I53" s="36"/>
      <c r="J53" s="37"/>
      <c r="K53" s="38"/>
      <c r="L53" s="36"/>
      <c r="M53" s="114"/>
      <c r="N53" s="36"/>
      <c r="O53" s="37"/>
      <c r="P53" s="38"/>
      <c r="Q53" s="36"/>
      <c r="R53" s="114"/>
      <c r="S53" s="36"/>
      <c r="T53" s="37"/>
      <c r="U53" s="38"/>
      <c r="V53" s="36">
        <v>0</v>
      </c>
      <c r="W53" s="114">
        <v>0</v>
      </c>
      <c r="X53" s="45">
        <v>2</v>
      </c>
      <c r="Y53" s="37" t="s">
        <v>17</v>
      </c>
      <c r="Z53" s="38">
        <v>2</v>
      </c>
      <c r="AA53" s="36"/>
      <c r="AB53" s="114"/>
      <c r="AC53" s="36"/>
      <c r="AD53" s="37"/>
      <c r="AE53" s="38"/>
      <c r="AF53" s="387"/>
      <c r="AG53" s="114"/>
      <c r="AH53" s="36"/>
      <c r="AI53" s="37"/>
      <c r="AJ53" s="38"/>
      <c r="AK53" s="387"/>
      <c r="AL53" s="114"/>
      <c r="AM53" s="36"/>
      <c r="AN53" s="37"/>
      <c r="AO53" s="38"/>
      <c r="AP53" s="388" t="str">
        <f>A52</f>
        <v>24.</v>
      </c>
      <c r="AQ53" s="271" t="str">
        <f>B52</f>
        <v>NRKST1SSNC</v>
      </c>
      <c r="AR53" s="293"/>
      <c r="AS53" s="319"/>
      <c r="AT53" s="321"/>
      <c r="AU53" s="322"/>
    </row>
    <row r="54" spans="1:47" s="73" customFormat="1" ht="15" customHeight="1">
      <c r="A54" s="269" t="s">
        <v>57</v>
      </c>
      <c r="B54" s="22" t="s">
        <v>212</v>
      </c>
      <c r="C54" s="25" t="s">
        <v>107</v>
      </c>
      <c r="D54" s="258">
        <f t="shared" si="6"/>
        <v>0</v>
      </c>
      <c r="E54" s="386">
        <f t="shared" si="7"/>
        <v>0</v>
      </c>
      <c r="F54" s="386">
        <v>3</v>
      </c>
      <c r="G54" s="387"/>
      <c r="H54" s="114"/>
      <c r="I54" s="36"/>
      <c r="J54" s="37"/>
      <c r="K54" s="38"/>
      <c r="L54" s="36"/>
      <c r="M54" s="114"/>
      <c r="N54" s="36"/>
      <c r="O54" s="37"/>
      <c r="P54" s="38"/>
      <c r="Q54" s="36">
        <v>0</v>
      </c>
      <c r="R54" s="114">
        <v>0</v>
      </c>
      <c r="S54" s="45">
        <v>0</v>
      </c>
      <c r="T54" s="37" t="s">
        <v>90</v>
      </c>
      <c r="U54" s="38">
        <v>0</v>
      </c>
      <c r="V54" s="36"/>
      <c r="W54" s="114"/>
      <c r="X54" s="45"/>
      <c r="Y54" s="37"/>
      <c r="Z54" s="38"/>
      <c r="AA54" s="36"/>
      <c r="AB54" s="114"/>
      <c r="AC54" s="36"/>
      <c r="AD54" s="37"/>
      <c r="AE54" s="38"/>
      <c r="AF54" s="387"/>
      <c r="AG54" s="114"/>
      <c r="AH54" s="36"/>
      <c r="AI54" s="37"/>
      <c r="AJ54" s="38"/>
      <c r="AK54" s="387"/>
      <c r="AL54" s="114"/>
      <c r="AM54" s="36"/>
      <c r="AN54" s="37"/>
      <c r="AO54" s="38"/>
      <c r="AP54" s="388" t="str">
        <f>A47</f>
        <v>19.</v>
      </c>
      <c r="AQ54" s="271" t="str">
        <f>B47</f>
        <v>NRKPP1SSNC</v>
      </c>
      <c r="AR54" s="293" t="str">
        <f>A52</f>
        <v>24.</v>
      </c>
      <c r="AS54" s="358" t="str">
        <f>B52</f>
        <v>NRKST1SSNC</v>
      </c>
      <c r="AT54" s="321"/>
      <c r="AU54" s="323"/>
    </row>
    <row r="55" spans="1:47" ht="15" customHeight="1">
      <c r="A55" s="269" t="s">
        <v>58</v>
      </c>
      <c r="B55" s="22" t="s">
        <v>213</v>
      </c>
      <c r="C55" s="25" t="s">
        <v>108</v>
      </c>
      <c r="D55" s="258">
        <f t="shared" si="6"/>
        <v>2</v>
      </c>
      <c r="E55" s="386">
        <f t="shared" si="7"/>
        <v>2</v>
      </c>
      <c r="F55" s="386">
        <v>4</v>
      </c>
      <c r="G55" s="387"/>
      <c r="H55" s="114"/>
      <c r="I55" s="36"/>
      <c r="J55" s="37"/>
      <c r="K55" s="38"/>
      <c r="L55" s="36"/>
      <c r="M55" s="114"/>
      <c r="N55" s="36"/>
      <c r="O55" s="37"/>
      <c r="P55" s="38"/>
      <c r="Q55" s="36"/>
      <c r="R55" s="114"/>
      <c r="S55" s="36"/>
      <c r="T55" s="37"/>
      <c r="U55" s="38"/>
      <c r="V55" s="36">
        <v>2</v>
      </c>
      <c r="W55" s="114">
        <v>0</v>
      </c>
      <c r="X55" s="45">
        <v>0</v>
      </c>
      <c r="Y55" s="37" t="s">
        <v>16</v>
      </c>
      <c r="Z55" s="38">
        <v>2</v>
      </c>
      <c r="AA55" s="36"/>
      <c r="AB55" s="114"/>
      <c r="AC55" s="36"/>
      <c r="AD55" s="37"/>
      <c r="AE55" s="38"/>
      <c r="AF55" s="387"/>
      <c r="AG55" s="114"/>
      <c r="AH55" s="36"/>
      <c r="AI55" s="37"/>
      <c r="AJ55" s="38"/>
      <c r="AK55" s="387"/>
      <c r="AL55" s="114"/>
      <c r="AM55" s="36"/>
      <c r="AN55" s="37"/>
      <c r="AO55" s="38"/>
      <c r="AP55" s="388" t="str">
        <f>A59</f>
        <v>31.</v>
      </c>
      <c r="AQ55" s="319" t="str">
        <f>B59</f>
        <v>NRKEL1SSNC</v>
      </c>
      <c r="AR55" s="293"/>
      <c r="AS55" s="319"/>
      <c r="AT55" s="321"/>
      <c r="AU55" s="323"/>
    </row>
    <row r="56" spans="1:47" ht="15" customHeight="1">
      <c r="A56" s="269" t="s">
        <v>59</v>
      </c>
      <c r="B56" s="22" t="s">
        <v>214</v>
      </c>
      <c r="C56" s="25" t="s">
        <v>109</v>
      </c>
      <c r="D56" s="258">
        <f t="shared" si="6"/>
        <v>1</v>
      </c>
      <c r="E56" s="386">
        <f t="shared" si="7"/>
        <v>1</v>
      </c>
      <c r="F56" s="386">
        <v>5</v>
      </c>
      <c r="G56" s="387"/>
      <c r="H56" s="452"/>
      <c r="I56" s="36"/>
      <c r="J56" s="37"/>
      <c r="K56" s="38"/>
      <c r="L56" s="36"/>
      <c r="M56" s="114"/>
      <c r="N56" s="36"/>
      <c r="O56" s="37"/>
      <c r="P56" s="38"/>
      <c r="Q56" s="36"/>
      <c r="R56" s="114"/>
      <c r="S56" s="36"/>
      <c r="T56" s="37"/>
      <c r="U56" s="38"/>
      <c r="V56" s="36"/>
      <c r="W56" s="114"/>
      <c r="X56" s="45"/>
      <c r="Y56" s="37"/>
      <c r="Z56" s="38"/>
      <c r="AA56" s="36">
        <v>0</v>
      </c>
      <c r="AB56" s="114">
        <v>0</v>
      </c>
      <c r="AC56" s="36">
        <v>1</v>
      </c>
      <c r="AD56" s="37" t="s">
        <v>17</v>
      </c>
      <c r="AE56" s="38">
        <v>1</v>
      </c>
      <c r="AF56" s="387"/>
      <c r="AG56" s="114"/>
      <c r="AH56" s="36"/>
      <c r="AI56" s="37"/>
      <c r="AJ56" s="38"/>
      <c r="AK56" s="387"/>
      <c r="AL56" s="114"/>
      <c r="AM56" s="36"/>
      <c r="AN56" s="37"/>
      <c r="AO56" s="38"/>
      <c r="AP56" s="388" t="str">
        <f>A55</f>
        <v>27.</v>
      </c>
      <c r="AQ56" s="319" t="str">
        <f>B55</f>
        <v>NRKIT1SSNC</v>
      </c>
      <c r="AR56" s="293"/>
      <c r="AS56" s="319"/>
      <c r="AT56" s="321"/>
      <c r="AU56" s="323"/>
    </row>
    <row r="57" spans="1:47" ht="15" customHeight="1">
      <c r="A57" s="269" t="s">
        <v>60</v>
      </c>
      <c r="B57" s="22" t="s">
        <v>215</v>
      </c>
      <c r="C57" s="25" t="s">
        <v>110</v>
      </c>
      <c r="D57" s="258">
        <f t="shared" si="6"/>
        <v>3</v>
      </c>
      <c r="E57" s="525">
        <f t="shared" si="7"/>
        <v>3</v>
      </c>
      <c r="F57" s="526">
        <v>2</v>
      </c>
      <c r="G57" s="36"/>
      <c r="H57" s="452"/>
      <c r="I57" s="36"/>
      <c r="J57" s="37"/>
      <c r="K57" s="38"/>
      <c r="L57" s="36">
        <v>3</v>
      </c>
      <c r="M57" s="114">
        <v>0</v>
      </c>
      <c r="N57" s="36">
        <v>0</v>
      </c>
      <c r="O57" s="37" t="s">
        <v>16</v>
      </c>
      <c r="P57" s="38">
        <v>3</v>
      </c>
      <c r="Q57" s="36"/>
      <c r="R57" s="114"/>
      <c r="S57" s="36"/>
      <c r="T57" s="37"/>
      <c r="U57" s="38"/>
      <c r="V57" s="36"/>
      <c r="W57" s="114"/>
      <c r="X57" s="45"/>
      <c r="Y57" s="37"/>
      <c r="Z57" s="38"/>
      <c r="AA57" s="36"/>
      <c r="AB57" s="114"/>
      <c r="AC57" s="36"/>
      <c r="AD57" s="37"/>
      <c r="AE57" s="38"/>
      <c r="AF57" s="387"/>
      <c r="AG57" s="114"/>
      <c r="AH57" s="36"/>
      <c r="AI57" s="37"/>
      <c r="AJ57" s="38"/>
      <c r="AK57" s="387"/>
      <c r="AL57" s="114"/>
      <c r="AM57" s="36"/>
      <c r="AN57" s="37"/>
      <c r="AO57" s="38"/>
      <c r="AP57" s="388"/>
      <c r="AQ57" s="272"/>
      <c r="AR57" s="293"/>
      <c r="AS57" s="319"/>
      <c r="AT57" s="321"/>
      <c r="AU57" s="323"/>
    </row>
    <row r="58" spans="1:47" ht="15" customHeight="1">
      <c r="A58" s="269" t="s">
        <v>61</v>
      </c>
      <c r="B58" s="22" t="s">
        <v>216</v>
      </c>
      <c r="C58" s="25" t="s">
        <v>111</v>
      </c>
      <c r="D58" s="258">
        <f t="shared" si="6"/>
        <v>2</v>
      </c>
      <c r="E58" s="525">
        <f t="shared" si="7"/>
        <v>3</v>
      </c>
      <c r="F58" s="526">
        <v>3</v>
      </c>
      <c r="G58" s="36"/>
      <c r="H58" s="114"/>
      <c r="I58" s="36"/>
      <c r="J58" s="37"/>
      <c r="K58" s="38"/>
      <c r="L58" s="36"/>
      <c r="M58" s="114"/>
      <c r="N58" s="36"/>
      <c r="O58" s="37"/>
      <c r="P58" s="38"/>
      <c r="Q58" s="36">
        <v>0</v>
      </c>
      <c r="R58" s="114">
        <v>0</v>
      </c>
      <c r="S58" s="36">
        <v>2</v>
      </c>
      <c r="T58" s="37" t="s">
        <v>17</v>
      </c>
      <c r="U58" s="38">
        <v>3</v>
      </c>
      <c r="V58" s="36"/>
      <c r="W58" s="114"/>
      <c r="X58" s="45"/>
      <c r="Y58" s="37"/>
      <c r="Z58" s="38"/>
      <c r="AA58" s="36"/>
      <c r="AB58" s="114"/>
      <c r="AC58" s="36"/>
      <c r="AD58" s="37"/>
      <c r="AE58" s="38"/>
      <c r="AF58" s="387"/>
      <c r="AG58" s="114"/>
      <c r="AH58" s="36"/>
      <c r="AI58" s="37"/>
      <c r="AJ58" s="38"/>
      <c r="AK58" s="387"/>
      <c r="AL58" s="114"/>
      <c r="AM58" s="36"/>
      <c r="AN58" s="37"/>
      <c r="AO58" s="38"/>
      <c r="AP58" s="388" t="str">
        <f>A57</f>
        <v>29.</v>
      </c>
      <c r="AQ58" s="319" t="str">
        <f>B57</f>
        <v>NRKDT1SSNC</v>
      </c>
      <c r="AR58" s="293"/>
      <c r="AS58" s="319"/>
      <c r="AT58" s="321"/>
      <c r="AU58" s="323"/>
    </row>
    <row r="59" spans="1:47" ht="15" customHeight="1">
      <c r="A59" s="269" t="s">
        <v>62</v>
      </c>
      <c r="B59" s="22" t="s">
        <v>217</v>
      </c>
      <c r="C59" s="25" t="s">
        <v>112</v>
      </c>
      <c r="D59" s="258">
        <f t="shared" si="6"/>
        <v>2</v>
      </c>
      <c r="E59" s="386">
        <f t="shared" si="7"/>
        <v>3</v>
      </c>
      <c r="F59" s="386">
        <v>3</v>
      </c>
      <c r="G59" s="387"/>
      <c r="H59" s="114"/>
      <c r="I59" s="36"/>
      <c r="J59" s="37"/>
      <c r="K59" s="38"/>
      <c r="L59" s="36"/>
      <c r="M59" s="114"/>
      <c r="N59" s="36"/>
      <c r="O59" s="37"/>
      <c r="P59" s="38"/>
      <c r="Q59" s="36">
        <v>2</v>
      </c>
      <c r="R59" s="114">
        <v>0</v>
      </c>
      <c r="S59" s="36">
        <v>0</v>
      </c>
      <c r="T59" s="37" t="s">
        <v>16</v>
      </c>
      <c r="U59" s="38">
        <v>3</v>
      </c>
      <c r="V59" s="36"/>
      <c r="W59" s="114"/>
      <c r="X59" s="45"/>
      <c r="Y59" s="37"/>
      <c r="Z59" s="38"/>
      <c r="AA59" s="36"/>
      <c r="AB59" s="114"/>
      <c r="AC59" s="36"/>
      <c r="AD59" s="37"/>
      <c r="AE59" s="38"/>
      <c r="AF59" s="387"/>
      <c r="AG59" s="114"/>
      <c r="AH59" s="36"/>
      <c r="AI59" s="37"/>
      <c r="AJ59" s="38"/>
      <c r="AK59" s="387"/>
      <c r="AL59" s="114"/>
      <c r="AM59" s="36"/>
      <c r="AN59" s="37"/>
      <c r="AO59" s="38"/>
      <c r="AP59" s="388" t="str">
        <f>A57</f>
        <v>29.</v>
      </c>
      <c r="AQ59" s="272" t="str">
        <f>B57</f>
        <v>NRKDT1SSNC</v>
      </c>
      <c r="AR59" s="293" t="str">
        <f>A23</f>
        <v>10.</v>
      </c>
      <c r="AS59" s="272" t="str">
        <f>B23</f>
        <v>NRKVI1SSNC</v>
      </c>
      <c r="AT59" s="321"/>
      <c r="AU59" s="323"/>
    </row>
    <row r="60" spans="1:47" ht="15" customHeight="1">
      <c r="A60" s="269" t="s">
        <v>63</v>
      </c>
      <c r="B60" s="451" t="s">
        <v>218</v>
      </c>
      <c r="C60" s="25" t="s">
        <v>113</v>
      </c>
      <c r="D60" s="258">
        <f t="shared" si="6"/>
        <v>3</v>
      </c>
      <c r="E60" s="386">
        <f t="shared" si="7"/>
        <v>3</v>
      </c>
      <c r="F60" s="386">
        <v>4</v>
      </c>
      <c r="G60" s="387"/>
      <c r="H60" s="114"/>
      <c r="I60" s="36"/>
      <c r="J60" s="37"/>
      <c r="K60" s="38"/>
      <c r="L60" s="36"/>
      <c r="M60" s="114"/>
      <c r="N60" s="36"/>
      <c r="O60" s="37"/>
      <c r="P60" s="38"/>
      <c r="Q60" s="36"/>
      <c r="R60" s="114"/>
      <c r="S60" s="36"/>
      <c r="T60" s="37"/>
      <c r="U60" s="38"/>
      <c r="V60" s="36">
        <v>0</v>
      </c>
      <c r="W60" s="114">
        <v>0</v>
      </c>
      <c r="X60" s="45">
        <v>3</v>
      </c>
      <c r="Y60" s="37" t="s">
        <v>17</v>
      </c>
      <c r="Z60" s="38">
        <v>3</v>
      </c>
      <c r="AA60" s="36"/>
      <c r="AB60" s="114"/>
      <c r="AC60" s="36"/>
      <c r="AD60" s="37"/>
      <c r="AE60" s="38"/>
      <c r="AF60" s="387"/>
      <c r="AG60" s="114"/>
      <c r="AH60" s="36"/>
      <c r="AI60" s="37"/>
      <c r="AJ60" s="38"/>
      <c r="AK60" s="387"/>
      <c r="AL60" s="114"/>
      <c r="AM60" s="36"/>
      <c r="AN60" s="37"/>
      <c r="AO60" s="38"/>
      <c r="AP60" s="388" t="str">
        <f>A59</f>
        <v>31.</v>
      </c>
      <c r="AQ60" s="319" t="str">
        <f>B59</f>
        <v>NRKEL1SSNC</v>
      </c>
      <c r="AR60" s="293"/>
      <c r="AS60" s="320"/>
      <c r="AT60" s="321"/>
      <c r="AU60" s="323"/>
    </row>
    <row r="61" spans="1:47" ht="15" customHeight="1">
      <c r="A61" s="269" t="s">
        <v>64</v>
      </c>
      <c r="B61" s="22" t="s">
        <v>219</v>
      </c>
      <c r="C61" s="25" t="s">
        <v>114</v>
      </c>
      <c r="D61" s="258">
        <f t="shared" si="6"/>
        <v>3</v>
      </c>
      <c r="E61" s="386">
        <f t="shared" si="7"/>
        <v>4</v>
      </c>
      <c r="F61" s="386">
        <v>4</v>
      </c>
      <c r="G61" s="387"/>
      <c r="H61" s="114"/>
      <c r="I61" s="36"/>
      <c r="J61" s="37"/>
      <c r="K61" s="38"/>
      <c r="L61" s="36"/>
      <c r="M61" s="114"/>
      <c r="N61" s="36"/>
      <c r="O61" s="37"/>
      <c r="P61" s="38"/>
      <c r="Q61" s="36"/>
      <c r="R61" s="114"/>
      <c r="S61" s="36"/>
      <c r="T61" s="37"/>
      <c r="U61" s="38"/>
      <c r="V61" s="36">
        <v>3</v>
      </c>
      <c r="W61" s="114">
        <v>0</v>
      </c>
      <c r="X61" s="45">
        <v>0</v>
      </c>
      <c r="Y61" s="37" t="s">
        <v>17</v>
      </c>
      <c r="Z61" s="38">
        <v>4</v>
      </c>
      <c r="AA61" s="36"/>
      <c r="AB61" s="114"/>
      <c r="AC61" s="36"/>
      <c r="AD61" s="37"/>
      <c r="AE61" s="38"/>
      <c r="AF61" s="387"/>
      <c r="AG61" s="114"/>
      <c r="AH61" s="36"/>
      <c r="AI61" s="37"/>
      <c r="AJ61" s="38"/>
      <c r="AK61" s="387"/>
      <c r="AL61" s="114"/>
      <c r="AM61" s="36"/>
      <c r="AN61" s="37"/>
      <c r="AO61" s="38"/>
      <c r="AP61" s="388" t="str">
        <f>A59</f>
        <v>31.</v>
      </c>
      <c r="AQ61" s="319" t="str">
        <f>B59</f>
        <v>NRKEL1SSNC</v>
      </c>
      <c r="AR61" s="293"/>
      <c r="AS61" s="319"/>
      <c r="AT61" s="321"/>
      <c r="AU61" s="323"/>
    </row>
    <row r="62" spans="1:47" ht="15" customHeight="1">
      <c r="A62" s="269" t="s">
        <v>65</v>
      </c>
      <c r="B62" s="22" t="s">
        <v>220</v>
      </c>
      <c r="C62" s="25" t="s">
        <v>115</v>
      </c>
      <c r="D62" s="258">
        <f t="shared" si="6"/>
        <v>1</v>
      </c>
      <c r="E62" s="386">
        <f t="shared" si="7"/>
        <v>1</v>
      </c>
      <c r="F62" s="386">
        <v>5</v>
      </c>
      <c r="G62" s="387"/>
      <c r="H62" s="114"/>
      <c r="I62" s="36"/>
      <c r="J62" s="37"/>
      <c r="K62" s="38"/>
      <c r="L62" s="36"/>
      <c r="M62" s="114"/>
      <c r="N62" s="36"/>
      <c r="O62" s="37"/>
      <c r="P62" s="38"/>
      <c r="Q62" s="36"/>
      <c r="R62" s="114"/>
      <c r="S62" s="36"/>
      <c r="T62" s="37"/>
      <c r="U62" s="38"/>
      <c r="V62" s="36"/>
      <c r="W62" s="114"/>
      <c r="X62" s="45"/>
      <c r="Y62" s="37"/>
      <c r="Z62" s="38"/>
      <c r="AA62" s="36">
        <v>0</v>
      </c>
      <c r="AB62" s="114">
        <v>0</v>
      </c>
      <c r="AC62" s="36">
        <v>1</v>
      </c>
      <c r="AD62" s="37" t="s">
        <v>17</v>
      </c>
      <c r="AE62" s="38">
        <v>1</v>
      </c>
      <c r="AF62" s="387"/>
      <c r="AG62" s="114"/>
      <c r="AH62" s="36"/>
      <c r="AI62" s="37"/>
      <c r="AJ62" s="38"/>
      <c r="AK62" s="387"/>
      <c r="AL62" s="114"/>
      <c r="AM62" s="36"/>
      <c r="AN62" s="37"/>
      <c r="AO62" s="38"/>
      <c r="AP62" s="388" t="str">
        <f>A60</f>
        <v>32.</v>
      </c>
      <c r="AQ62" s="319" t="str">
        <f>B60</f>
        <v>NRKEL2SSNC</v>
      </c>
      <c r="AR62" s="293" t="str">
        <f>A61</f>
        <v>33.</v>
      </c>
      <c r="AS62" s="319" t="str">
        <f>B61</f>
        <v>NRKDG1SSNC</v>
      </c>
      <c r="AT62" s="321"/>
      <c r="AU62" s="323"/>
    </row>
    <row r="63" spans="1:47" ht="15" customHeight="1">
      <c r="A63" s="269" t="s">
        <v>66</v>
      </c>
      <c r="B63" s="22" t="s">
        <v>221</v>
      </c>
      <c r="C63" s="25" t="s">
        <v>116</v>
      </c>
      <c r="D63" s="258">
        <f t="shared" si="6"/>
        <v>4</v>
      </c>
      <c r="E63" s="386">
        <f t="shared" si="7"/>
        <v>4</v>
      </c>
      <c r="F63" s="526">
        <v>5</v>
      </c>
      <c r="G63" s="36"/>
      <c r="H63" s="114"/>
      <c r="I63" s="36"/>
      <c r="J63" s="37"/>
      <c r="K63" s="38"/>
      <c r="L63" s="36"/>
      <c r="M63" s="114"/>
      <c r="N63" s="36"/>
      <c r="O63" s="37"/>
      <c r="P63" s="38"/>
      <c r="Q63" s="36"/>
      <c r="R63" s="114"/>
      <c r="S63" s="36"/>
      <c r="T63" s="37"/>
      <c r="U63" s="38"/>
      <c r="V63" s="36"/>
      <c r="W63" s="114"/>
      <c r="X63" s="45"/>
      <c r="Y63" s="37"/>
      <c r="Z63" s="38"/>
      <c r="AA63" s="36">
        <v>4</v>
      </c>
      <c r="AB63" s="114">
        <v>0</v>
      </c>
      <c r="AC63" s="36">
        <v>0</v>
      </c>
      <c r="AD63" s="37" t="s">
        <v>16</v>
      </c>
      <c r="AE63" s="38">
        <v>4</v>
      </c>
      <c r="AF63" s="387"/>
      <c r="AG63" s="114"/>
      <c r="AH63" s="36"/>
      <c r="AI63" s="37"/>
      <c r="AJ63" s="38"/>
      <c r="AK63" s="387"/>
      <c r="AL63" s="114"/>
      <c r="AM63" s="36"/>
      <c r="AN63" s="37"/>
      <c r="AO63" s="38"/>
      <c r="AP63" s="388" t="str">
        <f>A58</f>
        <v>30.</v>
      </c>
      <c r="AQ63" s="272" t="str">
        <f>B58</f>
        <v>NRKDT2SSNC</v>
      </c>
      <c r="AR63" s="293" t="str">
        <f>A68</f>
        <v>40.</v>
      </c>
      <c r="AS63" s="272" t="str">
        <f>B68</f>
        <v>NRKIN1SSNC</v>
      </c>
      <c r="AT63" s="321"/>
      <c r="AU63" s="323"/>
    </row>
    <row r="64" spans="1:47" ht="15" customHeight="1">
      <c r="A64" s="269" t="s">
        <v>67</v>
      </c>
      <c r="B64" s="22" t="s">
        <v>222</v>
      </c>
      <c r="C64" s="25" t="s">
        <v>117</v>
      </c>
      <c r="D64" s="258">
        <f t="shared" si="6"/>
        <v>2</v>
      </c>
      <c r="E64" s="386">
        <f t="shared" si="7"/>
        <v>2</v>
      </c>
      <c r="F64" s="526">
        <v>6</v>
      </c>
      <c r="G64" s="36"/>
      <c r="H64" s="114"/>
      <c r="I64" s="36"/>
      <c r="J64" s="37"/>
      <c r="K64" s="38"/>
      <c r="L64" s="36"/>
      <c r="M64" s="114"/>
      <c r="N64" s="36"/>
      <c r="O64" s="37"/>
      <c r="P64" s="38"/>
      <c r="Q64" s="36"/>
      <c r="R64" s="114"/>
      <c r="S64" s="36"/>
      <c r="T64" s="37"/>
      <c r="U64" s="38"/>
      <c r="V64" s="36"/>
      <c r="W64" s="114"/>
      <c r="X64" s="45"/>
      <c r="Y64" s="37"/>
      <c r="Z64" s="38"/>
      <c r="AA64" s="36"/>
      <c r="AB64" s="114"/>
      <c r="AC64" s="36"/>
      <c r="AD64" s="37"/>
      <c r="AE64" s="38"/>
      <c r="AF64" s="387">
        <v>2</v>
      </c>
      <c r="AG64" s="114">
        <v>0</v>
      </c>
      <c r="AH64" s="36">
        <v>0</v>
      </c>
      <c r="AI64" s="37" t="s">
        <v>16</v>
      </c>
      <c r="AJ64" s="38">
        <v>2</v>
      </c>
      <c r="AK64" s="387"/>
      <c r="AL64" s="114"/>
      <c r="AM64" s="36"/>
      <c r="AN64" s="37"/>
      <c r="AO64" s="38"/>
      <c r="AP64" s="388" t="str">
        <f>A63</f>
        <v>35.</v>
      </c>
      <c r="AQ64" s="272" t="str">
        <f>B63</f>
        <v>NRKSA1SSNC</v>
      </c>
      <c r="AR64" s="293"/>
      <c r="AS64" s="319"/>
      <c r="AT64" s="321"/>
      <c r="AU64" s="323"/>
    </row>
    <row r="65" spans="1:47" ht="15" customHeight="1">
      <c r="A65" s="269" t="s">
        <v>68</v>
      </c>
      <c r="B65" s="22" t="s">
        <v>223</v>
      </c>
      <c r="C65" s="25" t="s">
        <v>118</v>
      </c>
      <c r="D65" s="258">
        <f t="shared" si="6"/>
        <v>2</v>
      </c>
      <c r="E65" s="386">
        <f t="shared" si="7"/>
        <v>2</v>
      </c>
      <c r="F65" s="526">
        <v>7</v>
      </c>
      <c r="G65" s="36"/>
      <c r="H65" s="114"/>
      <c r="I65" s="36"/>
      <c r="J65" s="37"/>
      <c r="K65" s="38"/>
      <c r="L65" s="36"/>
      <c r="M65" s="114"/>
      <c r="N65" s="36"/>
      <c r="O65" s="37"/>
      <c r="P65" s="38"/>
      <c r="Q65" s="36"/>
      <c r="R65" s="114"/>
      <c r="S65" s="36"/>
      <c r="T65" s="37"/>
      <c r="U65" s="38"/>
      <c r="V65" s="36"/>
      <c r="W65" s="114"/>
      <c r="X65" s="45"/>
      <c r="Y65" s="37"/>
      <c r="Z65" s="38"/>
      <c r="AA65" s="36"/>
      <c r="AB65" s="114"/>
      <c r="AC65" s="36"/>
      <c r="AD65" s="37"/>
      <c r="AE65" s="38"/>
      <c r="AF65" s="387"/>
      <c r="AG65" s="114"/>
      <c r="AH65" s="36"/>
      <c r="AI65" s="37"/>
      <c r="AJ65" s="38"/>
      <c r="AK65" s="387">
        <v>2</v>
      </c>
      <c r="AL65" s="114">
        <v>0</v>
      </c>
      <c r="AM65" s="36">
        <v>0</v>
      </c>
      <c r="AN65" s="37" t="s">
        <v>16</v>
      </c>
      <c r="AO65" s="38">
        <v>2</v>
      </c>
      <c r="AP65" s="388" t="str">
        <f>A64</f>
        <v>36.</v>
      </c>
      <c r="AQ65" s="272" t="str">
        <f>B64</f>
        <v>NRKSA2SSNC</v>
      </c>
      <c r="AR65" s="293"/>
      <c r="AS65" s="319"/>
      <c r="AT65" s="321"/>
      <c r="AU65" s="323"/>
    </row>
    <row r="66" spans="1:47" ht="15" customHeight="1">
      <c r="A66" s="269" t="s">
        <v>69</v>
      </c>
      <c r="B66" s="22" t="s">
        <v>224</v>
      </c>
      <c r="C66" s="25" t="s">
        <v>119</v>
      </c>
      <c r="D66" s="258">
        <f t="shared" si="6"/>
        <v>2</v>
      </c>
      <c r="E66" s="386">
        <f t="shared" si="7"/>
        <v>2</v>
      </c>
      <c r="F66" s="526">
        <v>6</v>
      </c>
      <c r="G66" s="36"/>
      <c r="H66" s="114"/>
      <c r="I66" s="36"/>
      <c r="J66" s="37"/>
      <c r="K66" s="38"/>
      <c r="L66" s="36"/>
      <c r="M66" s="114"/>
      <c r="N66" s="36"/>
      <c r="O66" s="37"/>
      <c r="P66" s="38"/>
      <c r="Q66" s="36"/>
      <c r="R66" s="114"/>
      <c r="S66" s="36"/>
      <c r="T66" s="37"/>
      <c r="U66" s="38"/>
      <c r="V66" s="36"/>
      <c r="W66" s="114"/>
      <c r="X66" s="45"/>
      <c r="Y66" s="37"/>
      <c r="Z66" s="38"/>
      <c r="AA66" s="36"/>
      <c r="AB66" s="114"/>
      <c r="AC66" s="36"/>
      <c r="AD66" s="37"/>
      <c r="AE66" s="38"/>
      <c r="AF66" s="387">
        <v>0</v>
      </c>
      <c r="AG66" s="114">
        <v>0</v>
      </c>
      <c r="AH66" s="36">
        <v>2</v>
      </c>
      <c r="AI66" s="37" t="s">
        <v>17</v>
      </c>
      <c r="AJ66" s="38">
        <v>2</v>
      </c>
      <c r="AK66" s="387"/>
      <c r="AL66" s="114"/>
      <c r="AM66" s="36"/>
      <c r="AN66" s="37"/>
      <c r="AO66" s="38"/>
      <c r="AP66" s="388" t="str">
        <f>A63</f>
        <v>35.</v>
      </c>
      <c r="AQ66" s="272" t="str">
        <f>B63</f>
        <v>NRKSA1SSNC</v>
      </c>
      <c r="AR66" s="293"/>
      <c r="AS66" s="319"/>
      <c r="AT66" s="321"/>
      <c r="AU66" s="323"/>
    </row>
    <row r="67" spans="1:47" ht="15" customHeight="1">
      <c r="A67" s="269" t="s">
        <v>70</v>
      </c>
      <c r="B67" s="22" t="s">
        <v>225</v>
      </c>
      <c r="C67" s="25" t="s">
        <v>120</v>
      </c>
      <c r="D67" s="258">
        <f t="shared" si="6"/>
        <v>2</v>
      </c>
      <c r="E67" s="386">
        <f t="shared" si="7"/>
        <v>2</v>
      </c>
      <c r="F67" s="526">
        <v>3</v>
      </c>
      <c r="G67" s="36"/>
      <c r="H67" s="114"/>
      <c r="I67" s="36"/>
      <c r="J67" s="37"/>
      <c r="K67" s="38"/>
      <c r="L67" s="36"/>
      <c r="M67" s="114"/>
      <c r="N67" s="36"/>
      <c r="O67" s="37"/>
      <c r="P67" s="38"/>
      <c r="Q67" s="36">
        <v>0</v>
      </c>
      <c r="R67" s="114">
        <v>0</v>
      </c>
      <c r="S67" s="36">
        <v>2</v>
      </c>
      <c r="T67" s="37" t="s">
        <v>17</v>
      </c>
      <c r="U67" s="38">
        <v>2</v>
      </c>
      <c r="V67" s="36"/>
      <c r="W67" s="114"/>
      <c r="X67" s="45"/>
      <c r="Y67" s="37"/>
      <c r="Z67" s="38"/>
      <c r="AA67" s="36"/>
      <c r="AB67" s="114"/>
      <c r="AC67" s="36"/>
      <c r="AD67" s="37"/>
      <c r="AE67" s="38"/>
      <c r="AF67" s="387"/>
      <c r="AG67" s="114"/>
      <c r="AH67" s="36"/>
      <c r="AI67" s="37"/>
      <c r="AJ67" s="38"/>
      <c r="AK67" s="387"/>
      <c r="AL67" s="114"/>
      <c r="AM67" s="36"/>
      <c r="AN67" s="37"/>
      <c r="AO67" s="38"/>
      <c r="AP67" s="388" t="str">
        <f>A46</f>
        <v>18.</v>
      </c>
      <c r="AQ67" s="319" t="str">
        <f>B46</f>
        <v>NRKBI1SSNC</v>
      </c>
      <c r="AR67" s="293" t="str">
        <f>A20</f>
        <v>7.</v>
      </c>
      <c r="AS67" s="272" t="str">
        <f>B20</f>
        <v>NRKIE1SSNC</v>
      </c>
      <c r="AT67" s="321"/>
      <c r="AU67" s="323"/>
    </row>
    <row r="68" spans="1:47" s="73" customFormat="1" ht="15" customHeight="1">
      <c r="A68" s="269" t="s">
        <v>71</v>
      </c>
      <c r="B68" s="22" t="s">
        <v>226</v>
      </c>
      <c r="C68" s="25" t="s">
        <v>122</v>
      </c>
      <c r="D68" s="258">
        <f t="shared" si="6"/>
        <v>2</v>
      </c>
      <c r="E68" s="386">
        <f t="shared" si="7"/>
        <v>2</v>
      </c>
      <c r="F68" s="526">
        <v>4</v>
      </c>
      <c r="G68" s="36"/>
      <c r="H68" s="114"/>
      <c r="I68" s="36"/>
      <c r="J68" s="37"/>
      <c r="K68" s="38"/>
      <c r="L68" s="36"/>
      <c r="M68" s="114"/>
      <c r="N68" s="36"/>
      <c r="O68" s="37"/>
      <c r="P68" s="38"/>
      <c r="Q68" s="36"/>
      <c r="R68" s="114"/>
      <c r="S68" s="36"/>
      <c r="T68" s="37"/>
      <c r="U68" s="38"/>
      <c r="V68" s="387">
        <v>2</v>
      </c>
      <c r="W68" s="114">
        <v>0</v>
      </c>
      <c r="X68" s="36">
        <v>0</v>
      </c>
      <c r="Y68" s="37" t="s">
        <v>17</v>
      </c>
      <c r="Z68" s="38">
        <v>2</v>
      </c>
      <c r="AA68" s="359"/>
      <c r="AB68" s="360"/>
      <c r="AC68" s="360"/>
      <c r="AD68" s="360"/>
      <c r="AE68" s="361"/>
      <c r="AF68" s="387"/>
      <c r="AG68" s="114"/>
      <c r="AH68" s="36"/>
      <c r="AI68" s="37"/>
      <c r="AJ68" s="38"/>
      <c r="AK68" s="387"/>
      <c r="AL68" s="114"/>
      <c r="AM68" s="36"/>
      <c r="AN68" s="37"/>
      <c r="AO68" s="38"/>
      <c r="AP68" s="388" t="str">
        <f>A20</f>
        <v>7.</v>
      </c>
      <c r="AQ68" s="272" t="str">
        <f>B20</f>
        <v>NRKIE1SSNC</v>
      </c>
      <c r="AR68" s="293"/>
      <c r="AS68" s="319"/>
      <c r="AT68" s="321"/>
      <c r="AU68" s="323"/>
    </row>
    <row r="69" spans="1:47" ht="15" customHeight="1">
      <c r="A69" s="269" t="s">
        <v>72</v>
      </c>
      <c r="B69" s="22" t="s">
        <v>227</v>
      </c>
      <c r="C69" s="25" t="s">
        <v>123</v>
      </c>
      <c r="D69" s="258">
        <f t="shared" si="6"/>
        <v>3</v>
      </c>
      <c r="E69" s="386">
        <f t="shared" si="7"/>
        <v>4</v>
      </c>
      <c r="F69" s="526">
        <v>3</v>
      </c>
      <c r="G69" s="36"/>
      <c r="H69" s="114"/>
      <c r="I69" s="36"/>
      <c r="J69" s="37"/>
      <c r="K69" s="38"/>
      <c r="L69" s="36"/>
      <c r="M69" s="114"/>
      <c r="N69" s="36"/>
      <c r="O69" s="37"/>
      <c r="P69" s="38"/>
      <c r="Q69" s="36">
        <v>3</v>
      </c>
      <c r="R69" s="114">
        <v>0</v>
      </c>
      <c r="S69" s="36">
        <v>0</v>
      </c>
      <c r="T69" s="37" t="s">
        <v>16</v>
      </c>
      <c r="U69" s="38">
        <v>4</v>
      </c>
      <c r="V69" s="36"/>
      <c r="W69" s="114"/>
      <c r="X69" s="45"/>
      <c r="Y69" s="37"/>
      <c r="Z69" s="38"/>
      <c r="AA69" s="36"/>
      <c r="AB69" s="114"/>
      <c r="AC69" s="36"/>
      <c r="AD69" s="37"/>
      <c r="AE69" s="38"/>
      <c r="AF69" s="387"/>
      <c r="AG69" s="114"/>
      <c r="AH69" s="36"/>
      <c r="AI69" s="37"/>
      <c r="AJ69" s="38"/>
      <c r="AK69" s="387"/>
      <c r="AL69" s="114"/>
      <c r="AM69" s="36"/>
      <c r="AN69" s="37"/>
      <c r="AO69" s="38"/>
      <c r="AP69" s="388" t="str">
        <f>A20</f>
        <v>7.</v>
      </c>
      <c r="AQ69" s="272" t="str">
        <f>B20</f>
        <v>NRKIE1SSNC</v>
      </c>
      <c r="AR69" s="293"/>
      <c r="AS69" s="319"/>
      <c r="AT69" s="321"/>
      <c r="AU69" s="323"/>
    </row>
    <row r="70" spans="1:47" s="73" customFormat="1" ht="15" customHeight="1">
      <c r="A70" s="269" t="s">
        <v>73</v>
      </c>
      <c r="B70" s="22" t="s">
        <v>228</v>
      </c>
      <c r="C70" s="25" t="s">
        <v>124</v>
      </c>
      <c r="D70" s="258">
        <f t="shared" si="6"/>
        <v>2</v>
      </c>
      <c r="E70" s="386">
        <f t="shared" si="7"/>
        <v>3</v>
      </c>
      <c r="F70" s="526">
        <v>4</v>
      </c>
      <c r="G70" s="36"/>
      <c r="H70" s="114"/>
      <c r="I70" s="45"/>
      <c r="J70" s="37"/>
      <c r="K70" s="38"/>
      <c r="L70" s="36"/>
      <c r="M70" s="114"/>
      <c r="N70" s="36"/>
      <c r="O70" s="37"/>
      <c r="P70" s="38"/>
      <c r="Q70" s="36"/>
      <c r="R70" s="114"/>
      <c r="S70" s="36"/>
      <c r="T70" s="37"/>
      <c r="U70" s="38"/>
      <c r="V70" s="36">
        <v>2</v>
      </c>
      <c r="W70" s="114">
        <v>0</v>
      </c>
      <c r="X70" s="45">
        <v>0</v>
      </c>
      <c r="Y70" s="37" t="s">
        <v>16</v>
      </c>
      <c r="Z70" s="38">
        <v>3</v>
      </c>
      <c r="AA70" s="36"/>
      <c r="AB70" s="114"/>
      <c r="AC70" s="36"/>
      <c r="AD70" s="37"/>
      <c r="AE70" s="38"/>
      <c r="AF70" s="387"/>
      <c r="AG70" s="114"/>
      <c r="AH70" s="36"/>
      <c r="AI70" s="37"/>
      <c r="AJ70" s="38"/>
      <c r="AK70" s="387"/>
      <c r="AL70" s="114"/>
      <c r="AM70" s="36"/>
      <c r="AN70" s="37"/>
      <c r="AO70" s="38"/>
      <c r="AP70" s="388" t="str">
        <f>A69</f>
        <v>41.</v>
      </c>
      <c r="AQ70" s="319" t="str">
        <f>B69</f>
        <v>NRKSH1SSNC</v>
      </c>
      <c r="AR70" s="293"/>
      <c r="AS70" s="319"/>
      <c r="AT70" s="321"/>
      <c r="AU70" s="323"/>
    </row>
    <row r="71" spans="1:47" ht="15" customHeight="1">
      <c r="A71" s="269" t="s">
        <v>74</v>
      </c>
      <c r="B71" s="22" t="s">
        <v>229</v>
      </c>
      <c r="C71" s="25" t="s">
        <v>125</v>
      </c>
      <c r="D71" s="258">
        <f t="shared" si="6"/>
        <v>2</v>
      </c>
      <c r="E71" s="386">
        <f t="shared" si="7"/>
        <v>2</v>
      </c>
      <c r="F71" s="526">
        <v>4</v>
      </c>
      <c r="G71" s="36"/>
      <c r="H71" s="114"/>
      <c r="I71" s="45"/>
      <c r="J71" s="37"/>
      <c r="K71" s="38"/>
      <c r="L71" s="36"/>
      <c r="M71" s="114"/>
      <c r="N71" s="36"/>
      <c r="O71" s="37"/>
      <c r="P71" s="38"/>
      <c r="Q71" s="36"/>
      <c r="R71" s="114"/>
      <c r="S71" s="36"/>
      <c r="T71" s="37"/>
      <c r="U71" s="38"/>
      <c r="V71" s="36">
        <v>0</v>
      </c>
      <c r="W71" s="114">
        <v>0</v>
      </c>
      <c r="X71" s="45">
        <v>2</v>
      </c>
      <c r="Y71" s="37" t="s">
        <v>17</v>
      </c>
      <c r="Z71" s="38">
        <v>2</v>
      </c>
      <c r="AA71" s="36"/>
      <c r="AB71" s="114"/>
      <c r="AC71" s="36"/>
      <c r="AD71" s="37"/>
      <c r="AE71" s="38"/>
      <c r="AF71" s="387"/>
      <c r="AG71" s="114"/>
      <c r="AH71" s="36"/>
      <c r="AI71" s="37"/>
      <c r="AJ71" s="38"/>
      <c r="AK71" s="387"/>
      <c r="AL71" s="114"/>
      <c r="AM71" s="36"/>
      <c r="AN71" s="37"/>
      <c r="AO71" s="38"/>
      <c r="AP71" s="388" t="str">
        <f>A69</f>
        <v>41.</v>
      </c>
      <c r="AQ71" s="319" t="str">
        <f>B69</f>
        <v>NRKSH1SSNC</v>
      </c>
      <c r="AR71" s="293"/>
      <c r="AS71" s="319"/>
      <c r="AT71" s="321"/>
      <c r="AU71" s="323"/>
    </row>
    <row r="72" spans="1:47" ht="15" customHeight="1">
      <c r="A72" s="269" t="s">
        <v>75</v>
      </c>
      <c r="B72" s="22" t="s">
        <v>230</v>
      </c>
      <c r="C72" s="25" t="s">
        <v>126</v>
      </c>
      <c r="D72" s="258">
        <f>SUM(G72:I72)+SUM(L72:N72)+SUM(Q72:S72)+SUM(V72:X72)+SUM(AA72:AC72)+SUM(AF72:AH72)+SUM(AK72:AM72)</f>
        <v>2</v>
      </c>
      <c r="E72" s="386">
        <f>K72+P72+U72+Z72+AE72+AJ72+AO72</f>
        <v>3</v>
      </c>
      <c r="F72" s="526">
        <v>3</v>
      </c>
      <c r="G72" s="36"/>
      <c r="H72" s="114"/>
      <c r="I72" s="36"/>
      <c r="J72" s="37"/>
      <c r="K72" s="38"/>
      <c r="L72" s="36"/>
      <c r="M72" s="114"/>
      <c r="N72" s="36"/>
      <c r="O72" s="37"/>
      <c r="P72" s="38"/>
      <c r="Q72" s="36">
        <v>2</v>
      </c>
      <c r="R72" s="114">
        <v>0</v>
      </c>
      <c r="S72" s="36">
        <v>0</v>
      </c>
      <c r="T72" s="37" t="s">
        <v>16</v>
      </c>
      <c r="U72" s="38">
        <v>3</v>
      </c>
      <c r="V72" s="36"/>
      <c r="W72" s="114"/>
      <c r="X72" s="45"/>
      <c r="Y72" s="37"/>
      <c r="Z72" s="38"/>
      <c r="AA72" s="36"/>
      <c r="AB72" s="114"/>
      <c r="AC72" s="36"/>
      <c r="AD72" s="37"/>
      <c r="AE72" s="38"/>
      <c r="AF72" s="387"/>
      <c r="AG72" s="114"/>
      <c r="AH72" s="36"/>
      <c r="AI72" s="37"/>
      <c r="AJ72" s="38"/>
      <c r="AK72" s="387"/>
      <c r="AL72" s="114"/>
      <c r="AM72" s="36"/>
      <c r="AN72" s="37"/>
      <c r="AO72" s="38"/>
      <c r="AP72" s="388" t="str">
        <f>A47</f>
        <v>19.</v>
      </c>
      <c r="AQ72" s="316" t="str">
        <f>B47</f>
        <v>NRKPP1SSNC</v>
      </c>
      <c r="AR72" s="273"/>
      <c r="AS72" s="316"/>
      <c r="AT72" s="317"/>
      <c r="AU72" s="318"/>
    </row>
    <row r="73" spans="1:47" ht="15" customHeight="1">
      <c r="A73" s="269" t="s">
        <v>76</v>
      </c>
      <c r="B73" s="44" t="s">
        <v>231</v>
      </c>
      <c r="C73" s="25" t="s">
        <v>135</v>
      </c>
      <c r="D73" s="258">
        <f aca="true" t="shared" si="8" ref="D73:D80">SUM(G73:I73)+SUM(L73:N73)+SUM(Q73:S73)+SUM(V73:X73)+SUM(AA73:AC73)+SUM(AF73:AH73)+SUM(AK73:AM73)</f>
        <v>2</v>
      </c>
      <c r="E73" s="386">
        <f aca="true" t="shared" si="9" ref="E73:E80">K73+P73+U73+Z73+AE73+AJ73+AO73</f>
        <v>2</v>
      </c>
      <c r="F73" s="526">
        <v>4</v>
      </c>
      <c r="G73" s="36"/>
      <c r="H73" s="114"/>
      <c r="I73" s="45"/>
      <c r="J73" s="37"/>
      <c r="K73" s="38"/>
      <c r="L73" s="36"/>
      <c r="M73" s="114"/>
      <c r="N73" s="36"/>
      <c r="O73" s="37"/>
      <c r="P73" s="38"/>
      <c r="Q73" s="36"/>
      <c r="R73" s="114"/>
      <c r="S73" s="36"/>
      <c r="T73" s="37"/>
      <c r="U73" s="38"/>
      <c r="V73" s="36">
        <v>0</v>
      </c>
      <c r="W73" s="114">
        <v>0</v>
      </c>
      <c r="X73" s="45">
        <v>2</v>
      </c>
      <c r="Y73" s="37" t="s">
        <v>17</v>
      </c>
      <c r="Z73" s="38">
        <v>2</v>
      </c>
      <c r="AA73" s="36"/>
      <c r="AB73" s="114"/>
      <c r="AC73" s="36"/>
      <c r="AD73" s="37"/>
      <c r="AE73" s="38"/>
      <c r="AF73" s="387"/>
      <c r="AG73" s="114"/>
      <c r="AH73" s="36"/>
      <c r="AI73" s="37"/>
      <c r="AJ73" s="38"/>
      <c r="AK73" s="387"/>
      <c r="AL73" s="114"/>
      <c r="AM73" s="36"/>
      <c r="AN73" s="37"/>
      <c r="AO73" s="38"/>
      <c r="AP73" s="388" t="str">
        <f>A72</f>
        <v>44.</v>
      </c>
      <c r="AQ73" s="316" t="str">
        <f>B72</f>
        <v>NRKAB1SSNC</v>
      </c>
      <c r="AR73" s="273"/>
      <c r="AS73" s="316"/>
      <c r="AT73" s="317"/>
      <c r="AU73" s="318"/>
    </row>
    <row r="74" spans="1:47" ht="15" customHeight="1">
      <c r="A74" s="269" t="s">
        <v>77</v>
      </c>
      <c r="B74" s="44" t="s">
        <v>232</v>
      </c>
      <c r="C74" s="25" t="s">
        <v>136</v>
      </c>
      <c r="D74" s="258">
        <f t="shared" si="8"/>
        <v>2</v>
      </c>
      <c r="E74" s="386">
        <f t="shared" si="9"/>
        <v>3</v>
      </c>
      <c r="F74" s="526">
        <v>5</v>
      </c>
      <c r="G74" s="36"/>
      <c r="H74" s="114"/>
      <c r="I74" s="36"/>
      <c r="J74" s="37"/>
      <c r="K74" s="38"/>
      <c r="L74" s="36"/>
      <c r="M74" s="114"/>
      <c r="N74" s="36"/>
      <c r="O74" s="37"/>
      <c r="P74" s="38"/>
      <c r="Q74" s="36"/>
      <c r="R74" s="114"/>
      <c r="S74" s="36"/>
      <c r="T74" s="37"/>
      <c r="U74" s="38"/>
      <c r="V74" s="36"/>
      <c r="W74" s="114"/>
      <c r="X74" s="45"/>
      <c r="Y74" s="37"/>
      <c r="Z74" s="38"/>
      <c r="AA74" s="36">
        <v>0</v>
      </c>
      <c r="AB74" s="114">
        <v>0</v>
      </c>
      <c r="AC74" s="36">
        <v>2</v>
      </c>
      <c r="AD74" s="37" t="s">
        <v>17</v>
      </c>
      <c r="AE74" s="38">
        <v>3</v>
      </c>
      <c r="AF74" s="387"/>
      <c r="AG74" s="114"/>
      <c r="AH74" s="36"/>
      <c r="AI74" s="37"/>
      <c r="AJ74" s="38"/>
      <c r="AK74" s="387"/>
      <c r="AL74" s="114"/>
      <c r="AM74" s="36"/>
      <c r="AN74" s="37"/>
      <c r="AO74" s="38"/>
      <c r="AP74" s="388" t="str">
        <f>A73</f>
        <v>45.</v>
      </c>
      <c r="AQ74" s="319" t="str">
        <f>B73</f>
        <v>NRKAH1SSNC</v>
      </c>
      <c r="AR74" s="293"/>
      <c r="AS74" s="320"/>
      <c r="AT74" s="321"/>
      <c r="AU74" s="318"/>
    </row>
    <row r="75" spans="1:47" ht="15" customHeight="1">
      <c r="A75" s="269" t="s">
        <v>78</v>
      </c>
      <c r="B75" s="44" t="s">
        <v>233</v>
      </c>
      <c r="C75" s="25" t="s">
        <v>127</v>
      </c>
      <c r="D75" s="258">
        <f t="shared" si="8"/>
        <v>2</v>
      </c>
      <c r="E75" s="386">
        <f t="shared" si="9"/>
        <v>3</v>
      </c>
      <c r="F75" s="526">
        <v>3</v>
      </c>
      <c r="G75" s="36"/>
      <c r="H75" s="114"/>
      <c r="I75" s="36"/>
      <c r="J75" s="37"/>
      <c r="K75" s="38"/>
      <c r="L75" s="36"/>
      <c r="M75" s="114"/>
      <c r="N75" s="36"/>
      <c r="O75" s="37"/>
      <c r="P75" s="38"/>
      <c r="Q75" s="36">
        <v>2</v>
      </c>
      <c r="R75" s="114">
        <v>0</v>
      </c>
      <c r="S75" s="36">
        <v>0</v>
      </c>
      <c r="T75" s="37" t="s">
        <v>17</v>
      </c>
      <c r="U75" s="38">
        <v>3</v>
      </c>
      <c r="V75" s="36"/>
      <c r="W75" s="114"/>
      <c r="X75" s="45"/>
      <c r="Y75" s="37"/>
      <c r="Z75" s="38"/>
      <c r="AA75" s="36"/>
      <c r="AB75" s="114"/>
      <c r="AC75" s="36"/>
      <c r="AD75" s="37"/>
      <c r="AE75" s="38"/>
      <c r="AF75" s="387"/>
      <c r="AG75" s="114"/>
      <c r="AH75" s="36"/>
      <c r="AI75" s="37"/>
      <c r="AJ75" s="38"/>
      <c r="AK75" s="387"/>
      <c r="AL75" s="114"/>
      <c r="AM75" s="36"/>
      <c r="AN75" s="37"/>
      <c r="AO75" s="38"/>
      <c r="AP75" s="388" t="str">
        <f>A20</f>
        <v>7.</v>
      </c>
      <c r="AQ75" s="272" t="str">
        <f>B20</f>
        <v>NRKIE1SSNC</v>
      </c>
      <c r="AR75" s="293"/>
      <c r="AS75" s="319"/>
      <c r="AT75" s="321"/>
      <c r="AU75" s="318"/>
    </row>
    <row r="76" spans="1:47" ht="15" customHeight="1">
      <c r="A76" s="269" t="s">
        <v>79</v>
      </c>
      <c r="B76" s="22" t="s">
        <v>234</v>
      </c>
      <c r="C76" s="25" t="s">
        <v>128</v>
      </c>
      <c r="D76" s="258">
        <f t="shared" si="8"/>
        <v>2</v>
      </c>
      <c r="E76" s="386">
        <f t="shared" si="9"/>
        <v>2</v>
      </c>
      <c r="F76" s="526">
        <v>4</v>
      </c>
      <c r="G76" s="36"/>
      <c r="H76" s="114"/>
      <c r="I76" s="45"/>
      <c r="J76" s="37"/>
      <c r="K76" s="38"/>
      <c r="L76" s="36"/>
      <c r="M76" s="114"/>
      <c r="N76" s="36"/>
      <c r="O76" s="37"/>
      <c r="P76" s="38"/>
      <c r="Q76" s="36"/>
      <c r="R76" s="114"/>
      <c r="S76" s="36"/>
      <c r="T76" s="37"/>
      <c r="U76" s="38"/>
      <c r="V76" s="36">
        <v>0</v>
      </c>
      <c r="W76" s="114">
        <v>0</v>
      </c>
      <c r="X76" s="45">
        <v>2</v>
      </c>
      <c r="Y76" s="37" t="s">
        <v>17</v>
      </c>
      <c r="Z76" s="38">
        <v>2</v>
      </c>
      <c r="AA76" s="36"/>
      <c r="AB76" s="114"/>
      <c r="AC76" s="36"/>
      <c r="AD76" s="37"/>
      <c r="AE76" s="38"/>
      <c r="AF76" s="387"/>
      <c r="AG76" s="114"/>
      <c r="AH76" s="36"/>
      <c r="AI76" s="37"/>
      <c r="AJ76" s="38"/>
      <c r="AK76" s="387"/>
      <c r="AL76" s="114"/>
      <c r="AM76" s="36"/>
      <c r="AN76" s="37"/>
      <c r="AO76" s="38"/>
      <c r="AP76" s="388" t="str">
        <f>A75</f>
        <v>47.</v>
      </c>
      <c r="AQ76" s="319" t="str">
        <f>B75</f>
        <v>NRKIR1SSNC</v>
      </c>
      <c r="AR76" s="293" t="str">
        <f>A50</f>
        <v>22.</v>
      </c>
      <c r="AS76" s="271" t="str">
        <f>B50</f>
        <v>NRKVP1SSNC</v>
      </c>
      <c r="AT76" s="321"/>
      <c r="AU76" s="322"/>
    </row>
    <row r="77" spans="1:47" ht="15" customHeight="1">
      <c r="A77" s="269" t="s">
        <v>80</v>
      </c>
      <c r="B77" s="451" t="s">
        <v>196</v>
      </c>
      <c r="C77" s="25" t="s">
        <v>129</v>
      </c>
      <c r="D77" s="258">
        <f t="shared" si="8"/>
        <v>2</v>
      </c>
      <c r="E77" s="386">
        <f t="shared" si="9"/>
        <v>2</v>
      </c>
      <c r="F77" s="526">
        <v>5</v>
      </c>
      <c r="G77" s="36"/>
      <c r="H77" s="114"/>
      <c r="I77" s="36"/>
      <c r="J77" s="37"/>
      <c r="K77" s="38"/>
      <c r="L77" s="36"/>
      <c r="M77" s="114"/>
      <c r="N77" s="36"/>
      <c r="O77" s="37"/>
      <c r="P77" s="38"/>
      <c r="Q77" s="36"/>
      <c r="R77" s="114"/>
      <c r="S77" s="36"/>
      <c r="T77" s="37"/>
      <c r="U77" s="38"/>
      <c r="V77" s="36"/>
      <c r="W77" s="114"/>
      <c r="X77" s="45"/>
      <c r="Y77" s="37"/>
      <c r="Z77" s="38"/>
      <c r="AA77" s="36">
        <v>2</v>
      </c>
      <c r="AB77" s="114">
        <v>0</v>
      </c>
      <c r="AC77" s="36">
        <v>0</v>
      </c>
      <c r="AD77" s="37" t="s">
        <v>16</v>
      </c>
      <c r="AE77" s="38">
        <v>2</v>
      </c>
      <c r="AF77" s="387"/>
      <c r="AG77" s="114"/>
      <c r="AH77" s="36"/>
      <c r="AI77" s="37"/>
      <c r="AJ77" s="38"/>
      <c r="AK77" s="387"/>
      <c r="AL77" s="114"/>
      <c r="AM77" s="36"/>
      <c r="AN77" s="37"/>
      <c r="AO77" s="38"/>
      <c r="AP77" s="388" t="str">
        <f>A72</f>
        <v>44.</v>
      </c>
      <c r="AQ77" s="272" t="str">
        <f>B72</f>
        <v>NRKAB1SSNC</v>
      </c>
      <c r="AR77" s="293"/>
      <c r="AS77" s="319"/>
      <c r="AT77" s="321"/>
      <c r="AU77" s="322"/>
    </row>
    <row r="78" spans="1:47" ht="15" customHeight="1">
      <c r="A78" s="269" t="s">
        <v>81</v>
      </c>
      <c r="B78" s="44" t="s">
        <v>235</v>
      </c>
      <c r="C78" s="25" t="s">
        <v>130</v>
      </c>
      <c r="D78" s="258">
        <f t="shared" si="8"/>
        <v>2</v>
      </c>
      <c r="E78" s="386">
        <f t="shared" si="9"/>
        <v>2</v>
      </c>
      <c r="F78" s="526">
        <v>6</v>
      </c>
      <c r="G78" s="36"/>
      <c r="H78" s="114"/>
      <c r="I78" s="36"/>
      <c r="J78" s="37"/>
      <c r="K78" s="38"/>
      <c r="L78" s="36"/>
      <c r="M78" s="114"/>
      <c r="N78" s="36"/>
      <c r="O78" s="37"/>
      <c r="P78" s="38"/>
      <c r="Q78" s="36"/>
      <c r="R78" s="114"/>
      <c r="S78" s="36"/>
      <c r="T78" s="37"/>
      <c r="U78" s="38"/>
      <c r="V78" s="36"/>
      <c r="W78" s="114"/>
      <c r="X78" s="45"/>
      <c r="Y78" s="37"/>
      <c r="Z78" s="38"/>
      <c r="AA78" s="36"/>
      <c r="AB78" s="114"/>
      <c r="AC78" s="36"/>
      <c r="AD78" s="37"/>
      <c r="AE78" s="38"/>
      <c r="AF78" s="387">
        <v>0</v>
      </c>
      <c r="AG78" s="114">
        <v>0</v>
      </c>
      <c r="AH78" s="36">
        <v>2</v>
      </c>
      <c r="AI78" s="37" t="s">
        <v>17</v>
      </c>
      <c r="AJ78" s="38">
        <v>2</v>
      </c>
      <c r="AK78" s="387"/>
      <c r="AL78" s="114"/>
      <c r="AM78" s="36"/>
      <c r="AN78" s="37"/>
      <c r="AO78" s="38"/>
      <c r="AP78" s="388" t="str">
        <f>A77</f>
        <v>49.</v>
      </c>
      <c r="AQ78" s="319" t="str">
        <f>B77</f>
        <v>NRKVI1SSNC</v>
      </c>
      <c r="AR78" s="293"/>
      <c r="AS78" s="319"/>
      <c r="AT78" s="321"/>
      <c r="AU78" s="318"/>
    </row>
    <row r="79" spans="1:47" s="73" customFormat="1" ht="15" customHeight="1">
      <c r="A79" s="269" t="s">
        <v>82</v>
      </c>
      <c r="B79" s="22" t="s">
        <v>236</v>
      </c>
      <c r="C79" s="25" t="s">
        <v>132</v>
      </c>
      <c r="D79" s="258">
        <f t="shared" si="8"/>
        <v>2</v>
      </c>
      <c r="E79" s="386">
        <f t="shared" si="9"/>
        <v>3</v>
      </c>
      <c r="F79" s="526">
        <v>5</v>
      </c>
      <c r="G79" s="36"/>
      <c r="H79" s="114"/>
      <c r="I79" s="36"/>
      <c r="J79" s="37"/>
      <c r="K79" s="38"/>
      <c r="L79" s="36"/>
      <c r="M79" s="114"/>
      <c r="N79" s="36"/>
      <c r="O79" s="37"/>
      <c r="P79" s="38"/>
      <c r="Q79" s="36"/>
      <c r="R79" s="114"/>
      <c r="S79" s="36"/>
      <c r="T79" s="37"/>
      <c r="U79" s="38"/>
      <c r="V79" s="36"/>
      <c r="W79" s="114"/>
      <c r="X79" s="45"/>
      <c r="Y79" s="37"/>
      <c r="Z79" s="38"/>
      <c r="AA79" s="36">
        <v>2</v>
      </c>
      <c r="AB79" s="114">
        <v>0</v>
      </c>
      <c r="AC79" s="36">
        <v>0</v>
      </c>
      <c r="AD79" s="37" t="s">
        <v>16</v>
      </c>
      <c r="AE79" s="38">
        <v>3</v>
      </c>
      <c r="AF79" s="387"/>
      <c r="AG79" s="114"/>
      <c r="AH79" s="36"/>
      <c r="AI79" s="37"/>
      <c r="AJ79" s="38"/>
      <c r="AK79" s="387"/>
      <c r="AL79" s="114"/>
      <c r="AM79" s="36"/>
      <c r="AN79" s="37"/>
      <c r="AO79" s="38"/>
      <c r="AP79" s="388" t="str">
        <f>A19</f>
        <v>6.</v>
      </c>
      <c r="AQ79" s="319" t="str">
        <f>B19</f>
        <v>NRKVS1SSNC</v>
      </c>
      <c r="AR79" s="293" t="str">
        <f>A69</f>
        <v>41.</v>
      </c>
      <c r="AS79" s="272" t="str">
        <f>B69</f>
        <v>NRKSH1SSNC</v>
      </c>
      <c r="AT79" s="321"/>
      <c r="AU79" s="322"/>
    </row>
    <row r="80" spans="1:47" ht="15" customHeight="1">
      <c r="A80" s="269" t="s">
        <v>83</v>
      </c>
      <c r="B80" s="22" t="s">
        <v>237</v>
      </c>
      <c r="C80" s="25" t="s">
        <v>133</v>
      </c>
      <c r="D80" s="258">
        <f t="shared" si="8"/>
        <v>2</v>
      </c>
      <c r="E80" s="386">
        <f t="shared" si="9"/>
        <v>3</v>
      </c>
      <c r="F80" s="386">
        <v>6</v>
      </c>
      <c r="G80" s="387"/>
      <c r="H80" s="114"/>
      <c r="I80" s="36"/>
      <c r="J80" s="37"/>
      <c r="K80" s="38"/>
      <c r="L80" s="36"/>
      <c r="M80" s="114"/>
      <c r="N80" s="36"/>
      <c r="O80" s="37"/>
      <c r="P80" s="38"/>
      <c r="Q80" s="36"/>
      <c r="R80" s="114"/>
      <c r="S80" s="36"/>
      <c r="T80" s="37"/>
      <c r="U80" s="38"/>
      <c r="V80" s="36"/>
      <c r="W80" s="114"/>
      <c r="X80" s="45"/>
      <c r="Y80" s="37"/>
      <c r="Z80" s="38"/>
      <c r="AA80" s="36"/>
      <c r="AB80" s="114"/>
      <c r="AC80" s="36"/>
      <c r="AD80" s="37"/>
      <c r="AE80" s="38"/>
      <c r="AF80" s="387">
        <v>0</v>
      </c>
      <c r="AG80" s="114">
        <v>0</v>
      </c>
      <c r="AH80" s="36">
        <v>2</v>
      </c>
      <c r="AI80" s="37" t="s">
        <v>17</v>
      </c>
      <c r="AJ80" s="38">
        <v>3</v>
      </c>
      <c r="AK80" s="387"/>
      <c r="AL80" s="114"/>
      <c r="AM80" s="36"/>
      <c r="AN80" s="37"/>
      <c r="AO80" s="38"/>
      <c r="AP80" s="388" t="str">
        <f>A79</f>
        <v>51.</v>
      </c>
      <c r="AQ80" s="319" t="str">
        <f>B79</f>
        <v>NRKIB1SSNC</v>
      </c>
      <c r="AR80" s="293"/>
      <c r="AS80" s="320"/>
      <c r="AT80" s="321"/>
      <c r="AU80" s="323"/>
    </row>
    <row r="81" spans="1:47" ht="15" customHeight="1">
      <c r="A81" s="197" t="s">
        <v>84</v>
      </c>
      <c r="B81" s="74" t="s">
        <v>174</v>
      </c>
      <c r="C81" s="24"/>
      <c r="F81" s="75">
        <v>7</v>
      </c>
      <c r="G81" s="26"/>
      <c r="H81" s="29"/>
      <c r="I81" s="27"/>
      <c r="J81" s="35"/>
      <c r="K81" s="30"/>
      <c r="L81" s="34"/>
      <c r="M81" s="28"/>
      <c r="N81" s="27"/>
      <c r="O81" s="35"/>
      <c r="P81" s="30"/>
      <c r="Q81" s="36"/>
      <c r="R81" s="114"/>
      <c r="S81" s="36"/>
      <c r="T81" s="37"/>
      <c r="U81" s="38"/>
      <c r="V81" s="36"/>
      <c r="W81" s="114"/>
      <c r="X81" s="36"/>
      <c r="Y81" s="37"/>
      <c r="Z81" s="38"/>
      <c r="AA81" s="36">
        <v>10</v>
      </c>
      <c r="AB81" s="114"/>
      <c r="AC81" s="36"/>
      <c r="AD81" s="37"/>
      <c r="AE81" s="38">
        <v>7</v>
      </c>
      <c r="AF81" s="26">
        <v>7</v>
      </c>
      <c r="AG81" s="29"/>
      <c r="AH81" s="27"/>
      <c r="AI81" s="35"/>
      <c r="AJ81" s="30">
        <v>11</v>
      </c>
      <c r="AK81" s="26">
        <v>4</v>
      </c>
      <c r="AL81" s="29"/>
      <c r="AM81" s="27"/>
      <c r="AN81" s="35"/>
      <c r="AO81" s="30">
        <v>22</v>
      </c>
      <c r="AP81" s="218" t="str">
        <f>A18</f>
        <v>5.</v>
      </c>
      <c r="AQ81" s="362" t="str">
        <f>B18</f>
        <v>NRKMS1SSNC</v>
      </c>
      <c r="AR81" s="226" t="str">
        <f>A54</f>
        <v>26.</v>
      </c>
      <c r="AS81" s="362" t="str">
        <f>B54</f>
        <v>NRKSS1SSNC</v>
      </c>
      <c r="AT81" s="235"/>
      <c r="AU81" s="130"/>
    </row>
    <row r="82" spans="1:47" ht="13.5" thickBot="1">
      <c r="A82" s="275"/>
      <c r="B82" s="276"/>
      <c r="C82" s="277"/>
      <c r="D82" s="278"/>
      <c r="E82" s="279"/>
      <c r="F82" s="279"/>
      <c r="G82" s="280"/>
      <c r="H82" s="264"/>
      <c r="I82" s="50"/>
      <c r="J82" s="51"/>
      <c r="K82" s="52"/>
      <c r="L82" s="50"/>
      <c r="M82" s="264"/>
      <c r="N82" s="50"/>
      <c r="O82" s="51"/>
      <c r="P82" s="52"/>
      <c r="Q82" s="50"/>
      <c r="R82" s="264"/>
      <c r="S82" s="50"/>
      <c r="T82" s="51"/>
      <c r="U82" s="52"/>
      <c r="V82" s="50"/>
      <c r="W82" s="264"/>
      <c r="X82" s="264"/>
      <c r="Y82" s="51"/>
      <c r="Z82" s="52"/>
      <c r="AA82" s="280"/>
      <c r="AB82" s="264"/>
      <c r="AC82" s="265"/>
      <c r="AD82" s="264"/>
      <c r="AE82" s="281"/>
      <c r="AF82" s="280"/>
      <c r="AG82" s="264"/>
      <c r="AH82" s="50"/>
      <c r="AI82" s="51"/>
      <c r="AJ82" s="52"/>
      <c r="AK82" s="280"/>
      <c r="AL82" s="264"/>
      <c r="AM82" s="265"/>
      <c r="AN82" s="51"/>
      <c r="AO82" s="52"/>
      <c r="AP82" s="324"/>
      <c r="AQ82" s="325"/>
      <c r="AR82" s="326"/>
      <c r="AS82" s="325"/>
      <c r="AT82" s="327"/>
      <c r="AU82" s="328"/>
    </row>
    <row r="83" spans="2:42" ht="12.75">
      <c r="B83" s="70"/>
      <c r="C83" s="71"/>
      <c r="D83" s="41"/>
      <c r="E83" s="41"/>
      <c r="F83" s="41"/>
      <c r="G83" s="41"/>
      <c r="H83" s="41"/>
      <c r="I83" s="41"/>
      <c r="J83" s="41"/>
      <c r="K83" s="72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72"/>
      <c r="AA83" s="41"/>
      <c r="AB83" s="41"/>
      <c r="AC83" s="41"/>
      <c r="AD83" s="41"/>
      <c r="AE83" s="72"/>
      <c r="AF83" s="41"/>
      <c r="AG83" s="41"/>
      <c r="AH83" s="41"/>
      <c r="AI83" s="41"/>
      <c r="AJ83" s="72"/>
      <c r="AK83" s="41"/>
      <c r="AL83" s="41"/>
      <c r="AM83" s="41"/>
      <c r="AN83" s="41"/>
      <c r="AO83" s="41"/>
      <c r="AP83" s="213"/>
    </row>
    <row r="84" spans="1:42" ht="12.75">
      <c r="A84" s="15" t="s">
        <v>181</v>
      </c>
      <c r="B84" s="70"/>
      <c r="C84" s="71"/>
      <c r="D84" s="41"/>
      <c r="E84" s="41"/>
      <c r="F84" s="41"/>
      <c r="G84" s="41"/>
      <c r="H84" s="41"/>
      <c r="I84" s="41"/>
      <c r="J84" s="41"/>
      <c r="K84" s="72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72"/>
      <c r="AA84" s="41"/>
      <c r="AB84" s="41"/>
      <c r="AC84" s="41"/>
      <c r="AD84" s="41"/>
      <c r="AE84" s="72"/>
      <c r="AF84" s="41"/>
      <c r="AG84" s="41"/>
      <c r="AH84" s="41"/>
      <c r="AI84" s="41"/>
      <c r="AJ84" s="72"/>
      <c r="AK84" s="41"/>
      <c r="AL84" s="41"/>
      <c r="AM84" s="41"/>
      <c r="AN84" s="41"/>
      <c r="AO84" s="41"/>
      <c r="AP84" s="213"/>
    </row>
    <row r="85" spans="1:47" ht="16.5" customHeight="1">
      <c r="A85" s="205"/>
      <c r="B85" s="70"/>
      <c r="C85" s="71"/>
      <c r="D85" s="41"/>
      <c r="E85" s="41"/>
      <c r="F85" s="41"/>
      <c r="G85" s="41"/>
      <c r="H85" s="41"/>
      <c r="I85" s="41"/>
      <c r="J85" s="41"/>
      <c r="K85" s="72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72"/>
      <c r="AA85" s="41"/>
      <c r="AB85" s="41"/>
      <c r="AC85" s="41"/>
      <c r="AD85" s="41"/>
      <c r="AE85" s="72"/>
      <c r="AF85" s="41"/>
      <c r="AG85" s="41"/>
      <c r="AH85" s="41"/>
      <c r="AI85" s="41"/>
      <c r="AJ85" s="72"/>
      <c r="AK85" s="41"/>
      <c r="AL85" s="41"/>
      <c r="AM85" s="41"/>
      <c r="AN85" s="41"/>
      <c r="AO85" s="41"/>
      <c r="AP85" s="213"/>
      <c r="AQ85" s="73"/>
      <c r="AR85" s="225"/>
      <c r="AS85" s="73"/>
      <c r="AT85" s="225"/>
      <c r="AU85" s="73"/>
    </row>
    <row r="86" spans="1:47" ht="32.25" customHeight="1">
      <c r="A86" s="205"/>
      <c r="B86" s="70"/>
      <c r="C86" s="71"/>
      <c r="D86" s="41"/>
      <c r="E86" s="41"/>
      <c r="F86" s="41"/>
      <c r="G86" s="41"/>
      <c r="H86" s="41"/>
      <c r="I86" s="41"/>
      <c r="J86" s="41"/>
      <c r="K86" s="72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72"/>
      <c r="AA86" s="41"/>
      <c r="AB86" s="41"/>
      <c r="AC86" s="41"/>
      <c r="AD86" s="41"/>
      <c r="AE86" s="72"/>
      <c r="AF86" s="41"/>
      <c r="AG86" s="41"/>
      <c r="AH86" s="41"/>
      <c r="AI86" s="41"/>
      <c r="AJ86" s="72"/>
      <c r="AK86" s="41"/>
      <c r="AL86" s="41"/>
      <c r="AM86" s="41"/>
      <c r="AN86" s="41"/>
      <c r="AO86" s="41"/>
      <c r="AP86" s="213"/>
      <c r="AQ86" s="73"/>
      <c r="AR86" s="225"/>
      <c r="AS86" s="73"/>
      <c r="AT86" s="225"/>
      <c r="AU86" s="73"/>
    </row>
    <row r="87" spans="1:47" ht="14.25" customHeight="1">
      <c r="A87" s="205"/>
      <c r="B87" s="490"/>
      <c r="C87" s="490"/>
      <c r="D87" s="490"/>
      <c r="E87" s="490"/>
      <c r="F87" s="490"/>
      <c r="G87" s="490"/>
      <c r="H87" s="490"/>
      <c r="I87" s="490"/>
      <c r="J87" s="490"/>
      <c r="K87" s="490"/>
      <c r="L87" s="490"/>
      <c r="M87" s="490"/>
      <c r="N87" s="490"/>
      <c r="O87" s="490"/>
      <c r="P87" s="490"/>
      <c r="Q87" s="490"/>
      <c r="R87" s="490"/>
      <c r="S87" s="490"/>
      <c r="T87" s="490"/>
      <c r="U87" s="490"/>
      <c r="V87" s="490"/>
      <c r="W87" s="490"/>
      <c r="X87" s="490"/>
      <c r="Y87" s="490"/>
      <c r="Z87" s="490"/>
      <c r="AA87" s="490"/>
      <c r="AB87" s="490"/>
      <c r="AC87" s="490"/>
      <c r="AD87" s="490"/>
      <c r="AE87" s="490"/>
      <c r="AF87" s="490"/>
      <c r="AG87" s="490"/>
      <c r="AH87" s="490"/>
      <c r="AI87" s="490"/>
      <c r="AJ87" s="490"/>
      <c r="AK87" s="490"/>
      <c r="AL87" s="490"/>
      <c r="AM87" s="490"/>
      <c r="AN87" s="490"/>
      <c r="AO87" s="490"/>
      <c r="AP87" s="186"/>
      <c r="AQ87" s="73"/>
      <c r="AR87" s="225"/>
      <c r="AS87" s="73"/>
      <c r="AT87" s="225"/>
      <c r="AU87" s="73"/>
    </row>
    <row r="88" spans="1:47" ht="15" customHeight="1" thickBot="1">
      <c r="A88" s="495" t="s">
        <v>31</v>
      </c>
      <c r="B88" s="495"/>
      <c r="C88" s="495"/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5"/>
      <c r="AL88" s="495"/>
      <c r="AM88" s="495"/>
      <c r="AN88" s="495"/>
      <c r="AO88" s="495"/>
      <c r="AP88" s="495"/>
      <c r="AQ88" s="495"/>
      <c r="AR88" s="495"/>
      <c r="AS88" s="495"/>
      <c r="AT88" s="495"/>
      <c r="AU88" s="495"/>
    </row>
    <row r="89" spans="1:47" ht="15" customHeight="1">
      <c r="A89" s="192"/>
      <c r="B89" s="473" t="s">
        <v>27</v>
      </c>
      <c r="C89" s="475" t="s">
        <v>2</v>
      </c>
      <c r="D89" s="1" t="s">
        <v>0</v>
      </c>
      <c r="E89" s="2" t="s">
        <v>30</v>
      </c>
      <c r="F89" s="459" t="s">
        <v>261</v>
      </c>
      <c r="G89" s="471" t="s">
        <v>1</v>
      </c>
      <c r="H89" s="472"/>
      <c r="I89" s="472"/>
      <c r="J89" s="472"/>
      <c r="K89" s="472"/>
      <c r="L89" s="472"/>
      <c r="M89" s="472"/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472"/>
      <c r="AK89" s="3"/>
      <c r="AL89" s="3"/>
      <c r="AM89" s="3"/>
      <c r="AN89" s="4"/>
      <c r="AO89" s="5"/>
      <c r="AP89" s="499"/>
      <c r="AQ89" s="491" t="s">
        <v>40</v>
      </c>
      <c r="AR89" s="480"/>
      <c r="AS89" s="491" t="s">
        <v>40</v>
      </c>
      <c r="AT89" s="480"/>
      <c r="AU89" s="491" t="s">
        <v>40</v>
      </c>
    </row>
    <row r="90" spans="1:47" ht="15" customHeight="1" thickBot="1">
      <c r="A90" s="193"/>
      <c r="B90" s="486"/>
      <c r="C90" s="509"/>
      <c r="D90" s="6" t="s">
        <v>3</v>
      </c>
      <c r="E90" s="6"/>
      <c r="F90" s="461"/>
      <c r="G90" s="7"/>
      <c r="H90" s="8"/>
      <c r="I90" s="8" t="s">
        <v>4</v>
      </c>
      <c r="J90" s="8"/>
      <c r="K90" s="9"/>
      <c r="L90" s="8"/>
      <c r="M90" s="8"/>
      <c r="N90" s="8" t="s">
        <v>5</v>
      </c>
      <c r="O90" s="8"/>
      <c r="P90" s="9"/>
      <c r="Q90" s="8"/>
      <c r="R90" s="8"/>
      <c r="S90" s="10" t="s">
        <v>6</v>
      </c>
      <c r="T90" s="8"/>
      <c r="U90" s="9"/>
      <c r="V90" s="8"/>
      <c r="W90" s="8"/>
      <c r="X90" s="10" t="s">
        <v>7</v>
      </c>
      <c r="Y90" s="8"/>
      <c r="Z90" s="9"/>
      <c r="AA90" s="8"/>
      <c r="AB90" s="8"/>
      <c r="AC90" s="10" t="s">
        <v>8</v>
      </c>
      <c r="AD90" s="8"/>
      <c r="AE90" s="9"/>
      <c r="AF90" s="7"/>
      <c r="AG90" s="8"/>
      <c r="AH90" s="8" t="s">
        <v>9</v>
      </c>
      <c r="AI90" s="8"/>
      <c r="AJ90" s="11"/>
      <c r="AK90" s="7"/>
      <c r="AL90" s="8"/>
      <c r="AM90" s="8" t="s">
        <v>25</v>
      </c>
      <c r="AN90" s="8"/>
      <c r="AO90" s="9"/>
      <c r="AP90" s="500"/>
      <c r="AQ90" s="492"/>
      <c r="AR90" s="481"/>
      <c r="AS90" s="492"/>
      <c r="AT90" s="481"/>
      <c r="AU90" s="492"/>
    </row>
    <row r="91" spans="1:47" ht="12.75">
      <c r="A91" s="60"/>
      <c r="B91" s="12"/>
      <c r="C91" s="13"/>
      <c r="D91" s="14"/>
      <c r="E91" s="15"/>
      <c r="F91" s="15"/>
      <c r="G91" s="16" t="s">
        <v>10</v>
      </c>
      <c r="H91" s="17" t="s">
        <v>12</v>
      </c>
      <c r="I91" s="17" t="s">
        <v>11</v>
      </c>
      <c r="J91" s="17" t="s">
        <v>13</v>
      </c>
      <c r="K91" s="18" t="s">
        <v>14</v>
      </c>
      <c r="L91" s="16" t="s">
        <v>10</v>
      </c>
      <c r="M91" s="17" t="s">
        <v>12</v>
      </c>
      <c r="N91" s="17" t="s">
        <v>11</v>
      </c>
      <c r="O91" s="17" t="s">
        <v>13</v>
      </c>
      <c r="P91" s="18" t="s">
        <v>14</v>
      </c>
      <c r="Q91" s="16" t="s">
        <v>10</v>
      </c>
      <c r="R91" s="17" t="s">
        <v>12</v>
      </c>
      <c r="S91" s="17" t="s">
        <v>11</v>
      </c>
      <c r="T91" s="17" t="s">
        <v>13</v>
      </c>
      <c r="U91" s="18" t="s">
        <v>14</v>
      </c>
      <c r="V91" s="16" t="s">
        <v>10</v>
      </c>
      <c r="W91" s="17" t="s">
        <v>12</v>
      </c>
      <c r="X91" s="17" t="s">
        <v>11</v>
      </c>
      <c r="Y91" s="17" t="s">
        <v>13</v>
      </c>
      <c r="Z91" s="18" t="s">
        <v>14</v>
      </c>
      <c r="AA91" s="16" t="s">
        <v>10</v>
      </c>
      <c r="AB91" s="17" t="s">
        <v>12</v>
      </c>
      <c r="AC91" s="17" t="s">
        <v>11</v>
      </c>
      <c r="AD91" s="17" t="s">
        <v>13</v>
      </c>
      <c r="AE91" s="18" t="s">
        <v>14</v>
      </c>
      <c r="AF91" s="16" t="s">
        <v>10</v>
      </c>
      <c r="AG91" s="17" t="s">
        <v>12</v>
      </c>
      <c r="AH91" s="17" t="s">
        <v>11</v>
      </c>
      <c r="AI91" s="17" t="s">
        <v>13</v>
      </c>
      <c r="AJ91" s="18" t="s">
        <v>14</v>
      </c>
      <c r="AK91" s="19" t="s">
        <v>10</v>
      </c>
      <c r="AL91" s="20" t="s">
        <v>12</v>
      </c>
      <c r="AM91" s="20" t="s">
        <v>11</v>
      </c>
      <c r="AN91" s="20" t="s">
        <v>13</v>
      </c>
      <c r="AO91" s="21" t="s">
        <v>14</v>
      </c>
      <c r="AP91" s="217"/>
      <c r="AQ91" s="237" t="s">
        <v>27</v>
      </c>
      <c r="AR91" s="219"/>
      <c r="AS91" s="195" t="s">
        <v>27</v>
      </c>
      <c r="AT91" s="219"/>
      <c r="AU91" s="195" t="s">
        <v>27</v>
      </c>
    </row>
    <row r="92" spans="1:47" ht="12.75">
      <c r="A92" s="196"/>
      <c r="B92" s="507" t="s">
        <v>164</v>
      </c>
      <c r="C92" s="508"/>
      <c r="D92" s="128">
        <f>SUM(D93:D95)</f>
        <v>14</v>
      </c>
      <c r="E92" s="532">
        <f>SUM(E93:E95)</f>
        <v>22</v>
      </c>
      <c r="F92" s="126"/>
      <c r="G92" s="124">
        <f>SUM(G93:G95)</f>
        <v>0</v>
      </c>
      <c r="H92" s="127">
        <f>SUM(H93:H95)</f>
        <v>0</v>
      </c>
      <c r="I92" s="127">
        <f>SUM(I93:I95)</f>
        <v>0</v>
      </c>
      <c r="J92" s="127"/>
      <c r="K92" s="125">
        <f>SUM(K93:K95)</f>
        <v>0</v>
      </c>
      <c r="L92" s="124">
        <f>SUM(L93:L95)</f>
        <v>0</v>
      </c>
      <c r="M92" s="127">
        <f>SUM(M93:M95)</f>
        <v>0</v>
      </c>
      <c r="N92" s="127">
        <f>SUM(N93:N95)</f>
        <v>0</v>
      </c>
      <c r="O92" s="127"/>
      <c r="P92" s="125">
        <f>SUM(P93:P95)</f>
        <v>0</v>
      </c>
      <c r="Q92" s="124">
        <f>SUM(Q93:Q95)</f>
        <v>0</v>
      </c>
      <c r="R92" s="127">
        <f>SUM(R93:R95)</f>
        <v>0</v>
      </c>
      <c r="S92" s="127">
        <f>SUM(S93:S95)</f>
        <v>0</v>
      </c>
      <c r="T92" s="127"/>
      <c r="U92" s="125">
        <f>SUM(U93:U95)</f>
        <v>0</v>
      </c>
      <c r="V92" s="124">
        <f>SUM(V93:V95)</f>
        <v>0</v>
      </c>
      <c r="W92" s="127">
        <f>SUM(W93:W95)</f>
        <v>0</v>
      </c>
      <c r="X92" s="127">
        <f>SUM(X93:X95)</f>
        <v>0</v>
      </c>
      <c r="Y92" s="127"/>
      <c r="Z92" s="125">
        <f>SUM(Z93:Z95)</f>
        <v>0</v>
      </c>
      <c r="AA92" s="124">
        <f>SUM(AA93:AA95)</f>
        <v>6</v>
      </c>
      <c r="AB92" s="127">
        <f>SUM(AB93:AB95)</f>
        <v>0</v>
      </c>
      <c r="AC92" s="127">
        <f>SUM(AC93:AC95)</f>
        <v>0</v>
      </c>
      <c r="AD92" s="127"/>
      <c r="AE92" s="125">
        <f>SUM(AE93:AE95)</f>
        <v>9</v>
      </c>
      <c r="AF92" s="124">
        <f>SUM(AF93:AF95)</f>
        <v>4</v>
      </c>
      <c r="AG92" s="127">
        <f>SUM(AG93:AG95)</f>
        <v>0</v>
      </c>
      <c r="AH92" s="127">
        <f>SUM(AH93:AH95)</f>
        <v>0</v>
      </c>
      <c r="AI92" s="127"/>
      <c r="AJ92" s="125">
        <f>SUM(AJ93:AJ95)</f>
        <v>6</v>
      </c>
      <c r="AK92" s="124">
        <f>SUM(AK93:AK95)</f>
        <v>4</v>
      </c>
      <c r="AL92" s="127">
        <f>SUM(AL93:AL95)</f>
        <v>0</v>
      </c>
      <c r="AM92" s="127">
        <f>SUM(AM93:AM95)</f>
        <v>0</v>
      </c>
      <c r="AN92" s="127"/>
      <c r="AO92" s="125">
        <f>SUM(AO93:AO95)</f>
        <v>7</v>
      </c>
      <c r="AP92" s="214"/>
      <c r="AQ92" s="133"/>
      <c r="AR92" s="227"/>
      <c r="AS92" s="133"/>
      <c r="AT92" s="234"/>
      <c r="AU92" s="134"/>
    </row>
    <row r="93" spans="1:47" ht="15" customHeight="1">
      <c r="A93" s="208" t="s">
        <v>85</v>
      </c>
      <c r="B93" s="453" t="s">
        <v>178</v>
      </c>
      <c r="C93" s="405"/>
      <c r="D93" s="446">
        <f>SUM(G93:I93)+SUM(L93:N93)+SUM(Q93:S93)+SUM(V93:X93)+SUM(AA93:AC93)+SUM(AF93:AH93)+SUM(AK93:AM93)</f>
        <v>8</v>
      </c>
      <c r="E93" s="533">
        <f>K93+P93+U93+Z93+AE93+AJ93+AO93</f>
        <v>12</v>
      </c>
      <c r="F93" s="379">
        <v>5</v>
      </c>
      <c r="G93" s="257"/>
      <c r="H93" s="184"/>
      <c r="I93" s="185"/>
      <c r="J93" s="184"/>
      <c r="K93" s="454"/>
      <c r="L93" s="257"/>
      <c r="M93" s="185"/>
      <c r="N93" s="185"/>
      <c r="O93" s="184"/>
      <c r="P93" s="454"/>
      <c r="Q93" s="257"/>
      <c r="R93" s="184"/>
      <c r="S93" s="185"/>
      <c r="T93" s="184"/>
      <c r="U93" s="454"/>
      <c r="V93" s="257"/>
      <c r="W93" s="184"/>
      <c r="X93" s="185"/>
      <c r="Y93" s="184"/>
      <c r="Z93" s="454"/>
      <c r="AA93" s="257">
        <v>4</v>
      </c>
      <c r="AB93" s="184"/>
      <c r="AC93" s="185"/>
      <c r="AD93" s="184"/>
      <c r="AE93" s="454">
        <v>6</v>
      </c>
      <c r="AF93" s="257">
        <v>2</v>
      </c>
      <c r="AG93" s="184"/>
      <c r="AH93" s="185"/>
      <c r="AI93" s="184"/>
      <c r="AJ93" s="454">
        <v>3</v>
      </c>
      <c r="AK93" s="257">
        <v>2</v>
      </c>
      <c r="AL93" s="185"/>
      <c r="AM93" s="185"/>
      <c r="AN93" s="184"/>
      <c r="AO93" s="454">
        <v>3</v>
      </c>
      <c r="AP93" s="455" t="str">
        <f>A18</f>
        <v>5.</v>
      </c>
      <c r="AQ93" s="456" t="str">
        <f>B18</f>
        <v>NRKMS1SSNC</v>
      </c>
      <c r="AR93" s="416" t="str">
        <f>A54</f>
        <v>26.</v>
      </c>
      <c r="AS93" s="456" t="str">
        <f>B54</f>
        <v>NRKSS1SSNC</v>
      </c>
      <c r="AT93" s="384"/>
      <c r="AU93" s="385"/>
    </row>
    <row r="94" spans="1:47" s="374" customFormat="1" ht="15" customHeight="1">
      <c r="A94" s="457" t="s">
        <v>86</v>
      </c>
      <c r="B94" s="363" t="s">
        <v>175</v>
      </c>
      <c r="C94" s="364"/>
      <c r="D94" s="530">
        <f>SUM(G94:I94)+SUM(L94:N94)+SUM(Q94:S94)+SUM(V94:X94)+SUM(AA94:AC94)+SUM(AF94:AH94)+SUM(AK94:AM94)</f>
        <v>6</v>
      </c>
      <c r="E94" s="534">
        <f>K94+P94+U94+Z94+AE94+AJ94+AO94</f>
        <v>10</v>
      </c>
      <c r="F94" s="458">
        <v>7</v>
      </c>
      <c r="G94" s="365"/>
      <c r="H94" s="366"/>
      <c r="I94" s="366"/>
      <c r="J94" s="367"/>
      <c r="K94" s="368"/>
      <c r="L94" s="365"/>
      <c r="M94" s="366"/>
      <c r="N94" s="366"/>
      <c r="O94" s="367"/>
      <c r="P94" s="368"/>
      <c r="Q94" s="365"/>
      <c r="R94" s="367"/>
      <c r="S94" s="366"/>
      <c r="T94" s="367"/>
      <c r="U94" s="368"/>
      <c r="V94" s="365"/>
      <c r="W94" s="367"/>
      <c r="X94" s="366"/>
      <c r="Y94" s="367"/>
      <c r="Z94" s="368"/>
      <c r="AA94" s="365">
        <v>2</v>
      </c>
      <c r="AB94" s="367"/>
      <c r="AC94" s="366"/>
      <c r="AD94" s="367"/>
      <c r="AE94" s="368">
        <v>3</v>
      </c>
      <c r="AF94" s="365">
        <v>2</v>
      </c>
      <c r="AG94" s="367"/>
      <c r="AH94" s="366"/>
      <c r="AI94" s="367"/>
      <c r="AJ94" s="368">
        <v>3</v>
      </c>
      <c r="AK94" s="365">
        <v>2</v>
      </c>
      <c r="AL94" s="366"/>
      <c r="AM94" s="366"/>
      <c r="AN94" s="367"/>
      <c r="AO94" s="368">
        <v>4</v>
      </c>
      <c r="AP94" s="369" t="str">
        <f>A27</f>
        <v>12.</v>
      </c>
      <c r="AQ94" s="370" t="str">
        <f>B27</f>
        <v>NRKKG2SSNC</v>
      </c>
      <c r="AR94" s="371"/>
      <c r="AS94" s="370"/>
      <c r="AT94" s="372"/>
      <c r="AU94" s="373"/>
    </row>
    <row r="95" spans="1:47" ht="13.5" thickBot="1">
      <c r="A95" s="197"/>
      <c r="B95" s="47"/>
      <c r="C95" s="542"/>
      <c r="D95" s="26"/>
      <c r="E95" s="535"/>
      <c r="F95" s="75"/>
      <c r="G95" s="34"/>
      <c r="H95" s="28"/>
      <c r="I95" s="28"/>
      <c r="J95" s="29"/>
      <c r="K95" s="31"/>
      <c r="L95" s="34"/>
      <c r="M95" s="28"/>
      <c r="N95" s="28"/>
      <c r="O95" s="29"/>
      <c r="P95" s="31"/>
      <c r="Q95" s="34"/>
      <c r="R95" s="29"/>
      <c r="S95" s="28"/>
      <c r="T95" s="29"/>
      <c r="U95" s="31"/>
      <c r="V95" s="34"/>
      <c r="W95" s="29"/>
      <c r="X95" s="28"/>
      <c r="Y95" s="29"/>
      <c r="Z95" s="31"/>
      <c r="AA95" s="34"/>
      <c r="AB95" s="29"/>
      <c r="AC95" s="28"/>
      <c r="AD95" s="29"/>
      <c r="AE95" s="31"/>
      <c r="AF95" s="34"/>
      <c r="AG95" s="29"/>
      <c r="AH95" s="28"/>
      <c r="AI95" s="29"/>
      <c r="AJ95" s="31"/>
      <c r="AK95" s="34"/>
      <c r="AL95" s="28"/>
      <c r="AM95" s="28"/>
      <c r="AN95" s="29"/>
      <c r="AO95" s="31"/>
      <c r="AP95" s="104"/>
      <c r="AQ95" s="129"/>
      <c r="AR95" s="226"/>
      <c r="AS95" s="129"/>
      <c r="AT95" s="235"/>
      <c r="AU95" s="130"/>
    </row>
    <row r="96" spans="1:47" ht="15" customHeight="1" thickBot="1" thickTop="1">
      <c r="A96" s="543"/>
      <c r="B96" s="544"/>
      <c r="C96" s="252" t="s">
        <v>20</v>
      </c>
      <c r="D96" s="531">
        <f>SUM(D13+D25+D45+D92)+12</f>
        <v>154</v>
      </c>
      <c r="E96" s="536">
        <f>SUM(E13+E25+E45+E92)</f>
        <v>170</v>
      </c>
      <c r="F96" s="462"/>
      <c r="G96" s="282">
        <f>SUM(G13+G25+G45+G92)</f>
        <v>14</v>
      </c>
      <c r="H96" s="284">
        <f>SUM(H13+H25+H45+H92)</f>
        <v>5</v>
      </c>
      <c r="I96" s="284">
        <f>SUM(I13+I25+I45+I92)</f>
        <v>5</v>
      </c>
      <c r="J96" s="284"/>
      <c r="K96" s="283">
        <f>SUM(K13+K25+K45+K92)</f>
        <v>28</v>
      </c>
      <c r="L96" s="282">
        <f>SUM(L13+L25+L45+L92)</f>
        <v>16</v>
      </c>
      <c r="M96" s="284">
        <f>SUM(M13+M25+M45+M92)</f>
        <v>6</v>
      </c>
      <c r="N96" s="284">
        <f>SUM(N13+N25+N45+N92)</f>
        <v>5</v>
      </c>
      <c r="O96" s="284"/>
      <c r="P96" s="283">
        <f>SUM(P13+P25+P45+P92)</f>
        <v>29</v>
      </c>
      <c r="Q96" s="282">
        <f>SUM(Q13+Q25+Q45+Q92)</f>
        <v>15</v>
      </c>
      <c r="R96" s="284">
        <f>SUM(R13+R25+R45+R92)</f>
        <v>1</v>
      </c>
      <c r="S96" s="284">
        <f>SUM(S13+S25+S45+S92)</f>
        <v>8</v>
      </c>
      <c r="T96" s="284"/>
      <c r="U96" s="283">
        <f>SUM(U13+U25+U45+U92)</f>
        <v>30</v>
      </c>
      <c r="V96" s="282">
        <f>SUM(V13+V25+V45+V92)</f>
        <v>12</v>
      </c>
      <c r="W96" s="284">
        <f>SUM(W13+W25+W45+W92)</f>
        <v>3</v>
      </c>
      <c r="X96" s="284">
        <f>SUM(X13+X25+X45+X92)</f>
        <v>11</v>
      </c>
      <c r="Y96" s="284"/>
      <c r="Z96" s="283">
        <f>SUM(Z13+Z25+Z45+Z92)</f>
        <v>30</v>
      </c>
      <c r="AA96" s="282">
        <f>SUM(AA13+AA25+AA45+AA92)</f>
        <v>27</v>
      </c>
      <c r="AB96" s="284">
        <f>SUM(AB13+AB25+AB45+AB92)</f>
        <v>0</v>
      </c>
      <c r="AC96" s="284">
        <f>SUM(AC13+AC25+AC45+AC92)</f>
        <v>4</v>
      </c>
      <c r="AD96" s="284"/>
      <c r="AE96" s="283">
        <f>SUM(AE13+AE25+AE45+AE92)</f>
        <v>33</v>
      </c>
      <c r="AF96" s="282">
        <f>SUM(AF13+AF25+AF45+AF92)</f>
        <v>15</v>
      </c>
      <c r="AG96" s="284">
        <f>SUM(AG13+AG25+AG45+AG92)</f>
        <v>0</v>
      </c>
      <c r="AH96" s="284">
        <f>SUM(AH13+AH25+AH45+AH92)</f>
        <v>6</v>
      </c>
      <c r="AI96" s="284"/>
      <c r="AJ96" s="283">
        <f>SUM(AJ13+AJ25+AJ45+AJ92)</f>
        <v>29</v>
      </c>
      <c r="AK96" s="282">
        <f>SUM(AK13+AK25+AK45+AK92)</f>
        <v>10</v>
      </c>
      <c r="AL96" s="284">
        <f>SUM(AL13+AL25+AL45+AL92)</f>
        <v>0</v>
      </c>
      <c r="AM96" s="284">
        <f>SUM(AM13+AM25+AM45+AM92)</f>
        <v>0</v>
      </c>
      <c r="AN96" s="284"/>
      <c r="AO96" s="283">
        <f>SUM(AO13+AO25+AO45+AO92)</f>
        <v>31</v>
      </c>
      <c r="AP96" s="242"/>
      <c r="AQ96" s="187"/>
      <c r="AR96" s="228"/>
      <c r="AS96" s="136"/>
      <c r="AT96" s="236"/>
      <c r="AU96" s="136"/>
    </row>
    <row r="97" spans="1:47" ht="15" customHeight="1">
      <c r="A97" s="206"/>
      <c r="B97" s="143"/>
      <c r="C97" s="53" t="s">
        <v>28</v>
      </c>
      <c r="D97" s="54"/>
      <c r="E97" s="537"/>
      <c r="F97" s="54"/>
      <c r="G97" s="55">
        <f>SUM(G96,H96,I96)</f>
        <v>24</v>
      </c>
      <c r="H97" s="56"/>
      <c r="I97" s="56"/>
      <c r="J97" s="56"/>
      <c r="K97" s="57"/>
      <c r="L97" s="55">
        <f>SUM(L96,M96,N96)</f>
        <v>27</v>
      </c>
      <c r="M97" s="56"/>
      <c r="N97" s="56"/>
      <c r="O97" s="56"/>
      <c r="P97" s="57"/>
      <c r="Q97" s="55">
        <f>SUM(Q96,R96,S96)</f>
        <v>24</v>
      </c>
      <c r="R97" s="56"/>
      <c r="S97" s="56"/>
      <c r="T97" s="56"/>
      <c r="U97" s="57"/>
      <c r="V97" s="55">
        <f>SUM(V96,W96,X96)</f>
        <v>26</v>
      </c>
      <c r="W97" s="56"/>
      <c r="X97" s="56"/>
      <c r="Y97" s="56"/>
      <c r="Z97" s="57"/>
      <c r="AA97" s="55">
        <f>SUM(AA96,AB96,AC96)</f>
        <v>31</v>
      </c>
      <c r="AB97" s="56"/>
      <c r="AC97" s="56"/>
      <c r="AD97" s="56"/>
      <c r="AE97" s="57"/>
      <c r="AF97" s="55">
        <f>SUM(AF96,AG96,AH96)</f>
        <v>21</v>
      </c>
      <c r="AG97" s="56"/>
      <c r="AH97" s="56"/>
      <c r="AI97" s="56"/>
      <c r="AJ97" s="57"/>
      <c r="AK97" s="55">
        <f>SUM(AK96,AL96,AM96)</f>
        <v>10</v>
      </c>
      <c r="AL97" s="56"/>
      <c r="AM97" s="56"/>
      <c r="AN97" s="56"/>
      <c r="AO97" s="238"/>
      <c r="AP97" s="243"/>
      <c r="AQ97" s="66"/>
      <c r="AR97" s="229"/>
      <c r="AS97" s="66"/>
      <c r="AT97" s="229"/>
      <c r="AU97" s="66"/>
    </row>
    <row r="98" spans="1:47" ht="15" customHeight="1">
      <c r="A98" s="197"/>
      <c r="B98" s="47"/>
      <c r="C98" s="32" t="s">
        <v>18</v>
      </c>
      <c r="D98" s="23"/>
      <c r="E98" s="76"/>
      <c r="F98" s="23"/>
      <c r="G98" s="34"/>
      <c r="H98" s="29"/>
      <c r="I98" s="29"/>
      <c r="J98" s="29">
        <f>COUNTIF(J14:J32,"v")+COUNTIF(J46:J96,"v")</f>
        <v>5</v>
      </c>
      <c r="K98" s="30"/>
      <c r="L98" s="34"/>
      <c r="M98" s="29"/>
      <c r="N98" s="29"/>
      <c r="O98" s="29">
        <f>COUNTIF(O14:O96,"v")</f>
        <v>4</v>
      </c>
      <c r="P98" s="30"/>
      <c r="Q98" s="34"/>
      <c r="R98" s="29"/>
      <c r="S98" s="29"/>
      <c r="T98" s="29">
        <f>COUNTIF(T14:T96,"v")</f>
        <v>4</v>
      </c>
      <c r="U98" s="30"/>
      <c r="V98" s="34"/>
      <c r="W98" s="29"/>
      <c r="X98" s="29"/>
      <c r="Y98" s="29">
        <f>COUNTIF(Y14:Y96,"v")</f>
        <v>4</v>
      </c>
      <c r="Z98" s="30"/>
      <c r="AA98" s="34"/>
      <c r="AB98" s="29"/>
      <c r="AC98" s="29"/>
      <c r="AD98" s="29">
        <f>COUNTIF(AD14:AD96,"v")</f>
        <v>4</v>
      </c>
      <c r="AE98" s="30"/>
      <c r="AF98" s="34"/>
      <c r="AG98" s="29"/>
      <c r="AH98" s="29"/>
      <c r="AI98" s="29">
        <f>COUNTIF(AI14:AI96,"v")</f>
        <v>2</v>
      </c>
      <c r="AJ98" s="30"/>
      <c r="AK98" s="34"/>
      <c r="AL98" s="29"/>
      <c r="AM98" s="29"/>
      <c r="AN98" s="29">
        <f>COUNTIF(AN14:AN96,"v")</f>
        <v>1</v>
      </c>
      <c r="AO98" s="77"/>
      <c r="AP98" s="244"/>
      <c r="AQ98" s="66"/>
      <c r="AR98" s="229"/>
      <c r="AS98" s="66"/>
      <c r="AT98" s="229"/>
      <c r="AU98" s="66"/>
    </row>
    <row r="99" spans="1:47" ht="24" customHeight="1">
      <c r="A99" s="197"/>
      <c r="B99" s="47"/>
      <c r="C99" s="24" t="s">
        <v>19</v>
      </c>
      <c r="D99" s="27"/>
      <c r="E99" s="29"/>
      <c r="F99" s="27"/>
      <c r="G99" s="34"/>
      <c r="H99" s="29"/>
      <c r="I99" s="29"/>
      <c r="J99" s="29">
        <f>COUNTIF(J14:J96,"f")</f>
        <v>3</v>
      </c>
      <c r="K99" s="30"/>
      <c r="L99" s="34"/>
      <c r="M99" s="29"/>
      <c r="N99" s="29"/>
      <c r="O99" s="29">
        <f>COUNTIF(O14:O96,"f")</f>
        <v>3</v>
      </c>
      <c r="P99" s="30"/>
      <c r="Q99" s="34"/>
      <c r="R99" s="29"/>
      <c r="S99" s="29"/>
      <c r="T99" s="29">
        <f>COUNTIF(T14:T96,"f")</f>
        <v>7</v>
      </c>
      <c r="U99" s="30"/>
      <c r="V99" s="34"/>
      <c r="W99" s="29"/>
      <c r="X99" s="29"/>
      <c r="Y99" s="29">
        <f>COUNTIF(Y14:Y96,"f")</f>
        <v>7</v>
      </c>
      <c r="Z99" s="30"/>
      <c r="AA99" s="34"/>
      <c r="AB99" s="29"/>
      <c r="AC99" s="29"/>
      <c r="AD99" s="29">
        <f>COUNTIF(AD14:AD96,"f")</f>
        <v>3</v>
      </c>
      <c r="AE99" s="30"/>
      <c r="AF99" s="34"/>
      <c r="AG99" s="29"/>
      <c r="AH99" s="29"/>
      <c r="AI99" s="29">
        <f>COUNTIF(AI14:AI96,"f")</f>
        <v>3</v>
      </c>
      <c r="AJ99" s="30"/>
      <c r="AK99" s="34"/>
      <c r="AL99" s="29"/>
      <c r="AM99" s="29"/>
      <c r="AN99" s="29">
        <f>COUNTIF(AN14:AN96,"f")</f>
        <v>0</v>
      </c>
      <c r="AO99" s="77"/>
      <c r="AP99" s="244"/>
      <c r="AQ99" s="66"/>
      <c r="AR99" s="229"/>
      <c r="AS99" s="66"/>
      <c r="AT99" s="229"/>
      <c r="AU99" s="66"/>
    </row>
    <row r="100" spans="1:47" ht="15" customHeight="1" thickBot="1">
      <c r="A100" s="207"/>
      <c r="B100" s="83"/>
      <c r="C100" s="84"/>
      <c r="D100" s="40"/>
      <c r="E100" s="538"/>
      <c r="F100" s="39"/>
      <c r="G100" s="80"/>
      <c r="H100" s="81"/>
      <c r="I100" s="81"/>
      <c r="J100" s="81"/>
      <c r="K100" s="82"/>
      <c r="L100" s="80"/>
      <c r="M100" s="81"/>
      <c r="N100" s="81"/>
      <c r="O100" s="81"/>
      <c r="P100" s="82"/>
      <c r="Q100" s="85"/>
      <c r="R100" s="86"/>
      <c r="S100" s="86"/>
      <c r="T100" s="81"/>
      <c r="U100" s="82"/>
      <c r="V100" s="85"/>
      <c r="W100" s="86"/>
      <c r="X100" s="86"/>
      <c r="Y100" s="81"/>
      <c r="Z100" s="82"/>
      <c r="AA100" s="85"/>
      <c r="AB100" s="86"/>
      <c r="AC100" s="86"/>
      <c r="AD100" s="81"/>
      <c r="AE100" s="82"/>
      <c r="AF100" s="80"/>
      <c r="AG100" s="81"/>
      <c r="AH100" s="81"/>
      <c r="AI100" s="81"/>
      <c r="AJ100" s="82"/>
      <c r="AK100" s="80"/>
      <c r="AL100" s="81"/>
      <c r="AM100" s="81"/>
      <c r="AN100" s="81"/>
      <c r="AO100" s="239"/>
      <c r="AP100" s="244"/>
      <c r="AQ100" s="66"/>
      <c r="AR100" s="229"/>
      <c r="AS100" s="66"/>
      <c r="AT100" s="229"/>
      <c r="AU100" s="66"/>
    </row>
    <row r="101" spans="1:47" ht="25.5" customHeight="1" thickTop="1">
      <c r="A101" s="251" t="s">
        <v>182</v>
      </c>
      <c r="B101" s="248"/>
      <c r="C101" s="87" t="s">
        <v>22</v>
      </c>
      <c r="D101" s="92">
        <v>2</v>
      </c>
      <c r="E101" s="539">
        <v>0</v>
      </c>
      <c r="F101" s="89">
        <v>2</v>
      </c>
      <c r="G101" s="88"/>
      <c r="H101" s="90"/>
      <c r="I101" s="90"/>
      <c r="J101" s="90"/>
      <c r="K101" s="91"/>
      <c r="L101" s="88"/>
      <c r="M101" s="90">
        <v>2</v>
      </c>
      <c r="N101" s="90"/>
      <c r="O101" s="90" t="s">
        <v>23</v>
      </c>
      <c r="P101" s="91"/>
      <c r="Q101" s="92"/>
      <c r="R101" s="93"/>
      <c r="S101" s="90"/>
      <c r="T101" s="90"/>
      <c r="U101" s="91"/>
      <c r="V101" s="94"/>
      <c r="W101" s="95"/>
      <c r="X101" s="95"/>
      <c r="Y101" s="90"/>
      <c r="Z101" s="91"/>
      <c r="AA101" s="88"/>
      <c r="AB101" s="90"/>
      <c r="AC101" s="90"/>
      <c r="AD101" s="90"/>
      <c r="AE101" s="91"/>
      <c r="AF101" s="88"/>
      <c r="AG101" s="90"/>
      <c r="AH101" s="90"/>
      <c r="AI101" s="90"/>
      <c r="AJ101" s="91"/>
      <c r="AK101" s="88"/>
      <c r="AL101" s="90"/>
      <c r="AM101" s="90"/>
      <c r="AN101" s="90"/>
      <c r="AO101" s="240"/>
      <c r="AP101" s="244"/>
      <c r="AQ101" s="66"/>
      <c r="AR101" s="229"/>
      <c r="AS101" s="66"/>
      <c r="AT101" s="229"/>
      <c r="AU101" s="66"/>
    </row>
    <row r="102" spans="1:47" ht="12.75">
      <c r="A102" s="197" t="s">
        <v>183</v>
      </c>
      <c r="B102" s="249"/>
      <c r="C102" s="96" t="s">
        <v>24</v>
      </c>
      <c r="D102" s="100">
        <v>2</v>
      </c>
      <c r="E102" s="540">
        <v>0</v>
      </c>
      <c r="F102" s="97">
        <v>3</v>
      </c>
      <c r="G102" s="100"/>
      <c r="H102" s="101"/>
      <c r="I102" s="99"/>
      <c r="J102" s="99"/>
      <c r="K102" s="30"/>
      <c r="L102" s="98"/>
      <c r="M102" s="99"/>
      <c r="N102" s="99"/>
      <c r="O102" s="99"/>
      <c r="P102" s="30"/>
      <c r="Q102" s="100"/>
      <c r="R102" s="101">
        <v>2</v>
      </c>
      <c r="S102" s="99"/>
      <c r="T102" s="99" t="s">
        <v>23</v>
      </c>
      <c r="U102" s="30"/>
      <c r="V102" s="34"/>
      <c r="W102" s="29"/>
      <c r="X102" s="29"/>
      <c r="Y102" s="99"/>
      <c r="Z102" s="30"/>
      <c r="AA102" s="98"/>
      <c r="AB102" s="99"/>
      <c r="AC102" s="99"/>
      <c r="AD102" s="99"/>
      <c r="AE102" s="30"/>
      <c r="AF102" s="98"/>
      <c r="AG102" s="99"/>
      <c r="AH102" s="99"/>
      <c r="AI102" s="99"/>
      <c r="AJ102" s="30"/>
      <c r="AK102" s="98"/>
      <c r="AL102" s="99"/>
      <c r="AM102" s="99"/>
      <c r="AN102" s="99"/>
      <c r="AO102" s="77"/>
      <c r="AP102" s="244"/>
      <c r="AQ102" s="66"/>
      <c r="AR102" s="229"/>
      <c r="AS102" s="66"/>
      <c r="AT102" s="229"/>
      <c r="AU102" s="66"/>
    </row>
    <row r="103" spans="1:47" ht="12.75">
      <c r="A103" s="197" t="s">
        <v>184</v>
      </c>
      <c r="B103" s="249"/>
      <c r="C103" s="102" t="s">
        <v>177</v>
      </c>
      <c r="D103" s="103"/>
      <c r="E103" s="535"/>
      <c r="F103" s="78">
        <v>3</v>
      </c>
      <c r="G103" s="104"/>
      <c r="H103" s="101"/>
      <c r="I103" s="99"/>
      <c r="J103" s="99"/>
      <c r="K103" s="30"/>
      <c r="L103" s="98"/>
      <c r="M103" s="99"/>
      <c r="N103" s="99"/>
      <c r="O103" s="99"/>
      <c r="P103" s="30"/>
      <c r="Q103" s="104"/>
      <c r="R103" s="101">
        <v>5</v>
      </c>
      <c r="S103" s="99"/>
      <c r="T103" s="99" t="s">
        <v>17</v>
      </c>
      <c r="U103" s="30">
        <v>0</v>
      </c>
      <c r="V103" s="34"/>
      <c r="W103" s="29"/>
      <c r="X103" s="29"/>
      <c r="Y103" s="99"/>
      <c r="Z103" s="30"/>
      <c r="AA103" s="98"/>
      <c r="AB103" s="99"/>
      <c r="AC103" s="99"/>
      <c r="AD103" s="99"/>
      <c r="AE103" s="30"/>
      <c r="AF103" s="98"/>
      <c r="AG103" s="99"/>
      <c r="AH103" s="99"/>
      <c r="AI103" s="99"/>
      <c r="AJ103" s="30"/>
      <c r="AK103" s="98"/>
      <c r="AL103" s="99"/>
      <c r="AM103" s="99"/>
      <c r="AN103" s="99"/>
      <c r="AO103" s="77"/>
      <c r="AP103" s="244"/>
      <c r="AQ103" s="66"/>
      <c r="AR103" s="229"/>
      <c r="AS103" s="66"/>
      <c r="AT103" s="229"/>
      <c r="AU103" s="66"/>
    </row>
    <row r="104" spans="1:47" ht="13.5" thickBot="1">
      <c r="A104" s="201"/>
      <c r="B104" s="250"/>
      <c r="C104" s="105"/>
      <c r="D104" s="106"/>
      <c r="E104" s="541"/>
      <c r="F104" s="42"/>
      <c r="G104" s="110"/>
      <c r="H104" s="108"/>
      <c r="I104" s="108"/>
      <c r="J104" s="108"/>
      <c r="K104" s="49"/>
      <c r="L104" s="107"/>
      <c r="M104" s="108"/>
      <c r="N104" s="108"/>
      <c r="O104" s="108"/>
      <c r="P104" s="49"/>
      <c r="Q104" s="109"/>
      <c r="R104" s="110"/>
      <c r="S104" s="108"/>
      <c r="T104" s="108"/>
      <c r="U104" s="49"/>
      <c r="V104" s="48"/>
      <c r="W104" s="43"/>
      <c r="X104" s="43"/>
      <c r="Y104" s="108"/>
      <c r="Z104" s="49"/>
      <c r="AA104" s="107"/>
      <c r="AB104" s="108"/>
      <c r="AC104" s="108"/>
      <c r="AD104" s="108"/>
      <c r="AE104" s="49"/>
      <c r="AF104" s="107"/>
      <c r="AG104" s="108"/>
      <c r="AH104" s="108"/>
      <c r="AI104" s="108"/>
      <c r="AJ104" s="49"/>
      <c r="AK104" s="107"/>
      <c r="AL104" s="108"/>
      <c r="AM104" s="108"/>
      <c r="AN104" s="108"/>
      <c r="AO104" s="241"/>
      <c r="AP104" s="244"/>
      <c r="AQ104" s="66"/>
      <c r="AR104" s="229"/>
      <c r="AS104" s="66"/>
      <c r="AT104" s="229"/>
      <c r="AU104" s="66"/>
    </row>
    <row r="105" spans="1:47" ht="12.75">
      <c r="A105" s="20"/>
      <c r="B105" s="69"/>
      <c r="C105" s="131"/>
      <c r="D105" s="20"/>
      <c r="E105" s="39"/>
      <c r="F105" s="39"/>
      <c r="G105" s="20"/>
      <c r="H105" s="20"/>
      <c r="I105" s="20"/>
      <c r="J105" s="20"/>
      <c r="K105" s="79"/>
      <c r="L105" s="20"/>
      <c r="M105" s="20"/>
      <c r="N105" s="20"/>
      <c r="O105" s="20"/>
      <c r="P105" s="79"/>
      <c r="Q105" s="20"/>
      <c r="R105" s="20"/>
      <c r="S105" s="20"/>
      <c r="T105" s="20"/>
      <c r="U105" s="79"/>
      <c r="V105" s="15"/>
      <c r="W105" s="15"/>
      <c r="X105" s="15"/>
      <c r="Y105" s="20"/>
      <c r="Z105" s="79"/>
      <c r="AA105" s="20"/>
      <c r="AB105" s="20"/>
      <c r="AC105" s="20"/>
      <c r="AD105" s="20"/>
      <c r="AE105" s="79"/>
      <c r="AF105" s="20"/>
      <c r="AG105" s="20"/>
      <c r="AH105" s="20"/>
      <c r="AI105" s="20"/>
      <c r="AJ105" s="79"/>
      <c r="AK105" s="20"/>
      <c r="AL105" s="20"/>
      <c r="AM105" s="20"/>
      <c r="AN105" s="20"/>
      <c r="AO105" s="79"/>
      <c r="AP105" s="212"/>
      <c r="AQ105" s="66"/>
      <c r="AR105" s="229"/>
      <c r="AS105" s="66"/>
      <c r="AT105" s="229"/>
      <c r="AU105" s="66"/>
    </row>
    <row r="106" spans="1:47" ht="12.75">
      <c r="A106" s="15" t="s">
        <v>264</v>
      </c>
      <c r="B106" s="69"/>
      <c r="C106" s="131"/>
      <c r="D106" s="20"/>
      <c r="E106" s="39"/>
      <c r="F106" s="39"/>
      <c r="G106" s="20"/>
      <c r="H106" s="20"/>
      <c r="I106" s="20"/>
      <c r="J106" s="20"/>
      <c r="K106" s="79"/>
      <c r="L106" s="20"/>
      <c r="M106" s="20"/>
      <c r="N106" s="20"/>
      <c r="O106" s="20"/>
      <c r="P106" s="79"/>
      <c r="Q106" s="20"/>
      <c r="R106" s="20"/>
      <c r="S106" s="20"/>
      <c r="T106" s="20"/>
      <c r="U106" s="79"/>
      <c r="V106" s="15"/>
      <c r="W106" s="15"/>
      <c r="X106" s="15"/>
      <c r="Y106" s="20"/>
      <c r="Z106" s="79"/>
      <c r="AA106" s="20"/>
      <c r="AB106" s="20"/>
      <c r="AC106" s="20"/>
      <c r="AD106" s="20"/>
      <c r="AE106" s="79"/>
      <c r="AF106" s="20"/>
      <c r="AG106" s="20"/>
      <c r="AH106" s="20"/>
      <c r="AI106" s="20"/>
      <c r="AJ106" s="79"/>
      <c r="AK106" s="20"/>
      <c r="AL106" s="20"/>
      <c r="AM106" s="20"/>
      <c r="AN106" s="20"/>
      <c r="AO106" s="79"/>
      <c r="AP106" s="212"/>
      <c r="AQ106" s="66"/>
      <c r="AR106" s="229"/>
      <c r="AS106" s="66"/>
      <c r="AT106" s="229"/>
      <c r="AU106" s="66"/>
    </row>
    <row r="107" spans="2:3" ht="12.75">
      <c r="B107" s="60"/>
      <c r="C107" s="60"/>
    </row>
    <row r="108" spans="2:3" ht="12.75">
      <c r="B108" s="60"/>
      <c r="C108" s="60"/>
    </row>
    <row r="109" spans="2:31" ht="12.75">
      <c r="B109" s="116" t="s">
        <v>35</v>
      </c>
      <c r="C109" s="116"/>
      <c r="D109" s="116"/>
      <c r="E109" s="116"/>
      <c r="F109" s="116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46"/>
      <c r="AD109" s="46"/>
      <c r="AE109" s="46"/>
    </row>
    <row r="110" spans="2:31" ht="13.5" thickBot="1"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8"/>
      <c r="M110" s="148"/>
      <c r="N110" s="148"/>
      <c r="O110" s="148"/>
      <c r="P110" s="148"/>
      <c r="Q110" s="148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46"/>
      <c r="AD110" s="46"/>
      <c r="AE110" s="46"/>
    </row>
    <row r="111" spans="2:31" ht="12.75">
      <c r="B111" s="501" t="s">
        <v>27</v>
      </c>
      <c r="C111" s="502" t="s">
        <v>2</v>
      </c>
      <c r="D111" s="149" t="s">
        <v>0</v>
      </c>
      <c r="E111" s="150" t="s">
        <v>36</v>
      </c>
      <c r="F111" s="463"/>
      <c r="G111" s="504" t="s">
        <v>37</v>
      </c>
      <c r="H111" s="505"/>
      <c r="I111" s="505"/>
      <c r="J111" s="505"/>
      <c r="K111" s="506"/>
      <c r="L111" s="504" t="s">
        <v>37</v>
      </c>
      <c r="M111" s="505"/>
      <c r="N111" s="505"/>
      <c r="O111" s="505"/>
      <c r="P111" s="506"/>
      <c r="Q111" s="148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46"/>
      <c r="AD111" s="46"/>
      <c r="AE111" s="46"/>
    </row>
    <row r="112" spans="2:31" ht="13.5" thickBot="1">
      <c r="B112" s="474"/>
      <c r="C112" s="503"/>
      <c r="D112" s="151" t="s">
        <v>3</v>
      </c>
      <c r="E112" s="144"/>
      <c r="F112" s="464"/>
      <c r="G112" s="152"/>
      <c r="H112" s="153"/>
      <c r="I112" s="153" t="s">
        <v>25</v>
      </c>
      <c r="J112" s="153"/>
      <c r="K112" s="154"/>
      <c r="L112" s="152"/>
      <c r="M112" s="153"/>
      <c r="N112" s="153" t="s">
        <v>38</v>
      </c>
      <c r="O112" s="153"/>
      <c r="P112" s="154"/>
      <c r="Q112" s="148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46"/>
      <c r="AD112" s="46"/>
      <c r="AE112" s="46"/>
    </row>
    <row r="113" spans="2:31" ht="12.75">
      <c r="B113" s="155"/>
      <c r="C113" s="156"/>
      <c r="D113" s="157"/>
      <c r="E113" s="158"/>
      <c r="F113" s="158"/>
      <c r="G113" s="253" t="s">
        <v>10</v>
      </c>
      <c r="H113" s="254" t="s">
        <v>12</v>
      </c>
      <c r="I113" s="254" t="s">
        <v>11</v>
      </c>
      <c r="J113" s="254" t="s">
        <v>13</v>
      </c>
      <c r="K113" s="255" t="s">
        <v>14</v>
      </c>
      <c r="L113" s="253" t="s">
        <v>10</v>
      </c>
      <c r="M113" s="254" t="s">
        <v>12</v>
      </c>
      <c r="N113" s="254" t="s">
        <v>11</v>
      </c>
      <c r="O113" s="254" t="s">
        <v>13</v>
      </c>
      <c r="P113" s="255" t="s">
        <v>14</v>
      </c>
      <c r="Q113" s="145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7"/>
      <c r="AC113" s="46"/>
      <c r="AD113" s="46"/>
      <c r="AE113" s="46"/>
    </row>
    <row r="114" spans="2:31" ht="12.75">
      <c r="B114" s="160" t="s">
        <v>186</v>
      </c>
      <c r="C114" s="161" t="s">
        <v>39</v>
      </c>
      <c r="D114" s="162" t="s">
        <v>170</v>
      </c>
      <c r="E114" s="163">
        <f>K114+P114</f>
        <v>24</v>
      </c>
      <c r="F114" s="465"/>
      <c r="G114" s="168"/>
      <c r="H114" s="266"/>
      <c r="I114" s="164"/>
      <c r="J114" s="165"/>
      <c r="K114" s="166">
        <v>12</v>
      </c>
      <c r="L114" s="168"/>
      <c r="M114" s="266"/>
      <c r="N114" s="164"/>
      <c r="O114" s="165"/>
      <c r="P114" s="166">
        <v>12</v>
      </c>
      <c r="Q114" s="159"/>
      <c r="R114" s="167"/>
      <c r="S114" s="167"/>
      <c r="T114" s="167"/>
      <c r="U114" s="146"/>
      <c r="V114" s="146"/>
      <c r="W114" s="146"/>
      <c r="X114" s="146"/>
      <c r="Y114" s="146"/>
      <c r="Z114" s="147"/>
      <c r="AA114" s="147"/>
      <c r="AB114" s="147"/>
      <c r="AC114" s="46"/>
      <c r="AD114" s="46"/>
      <c r="AE114" s="46"/>
    </row>
    <row r="115" spans="2:31" ht="12.75">
      <c r="B115" s="160"/>
      <c r="C115" s="161" t="s">
        <v>168</v>
      </c>
      <c r="D115" s="162">
        <v>2</v>
      </c>
      <c r="E115" s="163">
        <v>3</v>
      </c>
      <c r="F115" s="465"/>
      <c r="G115" s="168"/>
      <c r="H115" s="266"/>
      <c r="I115" s="164"/>
      <c r="J115" s="165"/>
      <c r="K115" s="166"/>
      <c r="L115" s="168">
        <v>2</v>
      </c>
      <c r="M115" s="266"/>
      <c r="N115" s="164"/>
      <c r="O115" s="165" t="s">
        <v>16</v>
      </c>
      <c r="P115" s="166">
        <v>3</v>
      </c>
      <c r="Q115" s="159"/>
      <c r="R115" s="167"/>
      <c r="S115" s="167"/>
      <c r="T115" s="167"/>
      <c r="U115" s="146"/>
      <c r="V115" s="146"/>
      <c r="W115" s="146"/>
      <c r="X115" s="146"/>
      <c r="Y115" s="146"/>
      <c r="Z115" s="147"/>
      <c r="AA115" s="147"/>
      <c r="AB115" s="147"/>
      <c r="AC115" s="46"/>
      <c r="AD115" s="46"/>
      <c r="AE115" s="46"/>
    </row>
    <row r="116" spans="2:31" ht="12.75">
      <c r="B116" s="160"/>
      <c r="C116" s="161" t="s">
        <v>169</v>
      </c>
      <c r="D116" s="162">
        <v>2</v>
      </c>
      <c r="E116" s="163">
        <v>3</v>
      </c>
      <c r="F116" s="465"/>
      <c r="G116" s="168"/>
      <c r="H116" s="266"/>
      <c r="I116" s="164"/>
      <c r="J116" s="165"/>
      <c r="K116" s="166"/>
      <c r="L116" s="168">
        <v>2</v>
      </c>
      <c r="M116" s="266"/>
      <c r="N116" s="164"/>
      <c r="O116" s="165" t="s">
        <v>16</v>
      </c>
      <c r="P116" s="166">
        <v>3</v>
      </c>
      <c r="Q116" s="159"/>
      <c r="R116" s="167"/>
      <c r="S116" s="167"/>
      <c r="T116" s="167"/>
      <c r="U116" s="146"/>
      <c r="V116" s="146"/>
      <c r="W116" s="146"/>
      <c r="X116" s="146"/>
      <c r="Y116" s="146"/>
      <c r="Z116" s="147"/>
      <c r="AA116" s="147"/>
      <c r="AB116" s="147"/>
      <c r="AC116" s="46"/>
      <c r="AD116" s="46"/>
      <c r="AE116" s="46"/>
    </row>
    <row r="117" spans="2:31" ht="13.5" thickBot="1">
      <c r="B117" s="160"/>
      <c r="C117" s="161" t="s">
        <v>21</v>
      </c>
      <c r="D117" s="162"/>
      <c r="E117" s="163"/>
      <c r="F117" s="465"/>
      <c r="G117" s="168"/>
      <c r="H117" s="267"/>
      <c r="I117" s="164"/>
      <c r="J117" s="165"/>
      <c r="K117" s="166">
        <v>6</v>
      </c>
      <c r="L117" s="168"/>
      <c r="M117" s="267"/>
      <c r="N117" s="164"/>
      <c r="O117" s="165"/>
      <c r="P117" s="166">
        <v>9</v>
      </c>
      <c r="Q117" s="159"/>
      <c r="R117" s="167"/>
      <c r="S117" s="167"/>
      <c r="T117" s="167"/>
      <c r="U117" s="146"/>
      <c r="V117" s="146"/>
      <c r="W117" s="146"/>
      <c r="X117" s="146"/>
      <c r="Y117" s="146"/>
      <c r="Z117" s="147"/>
      <c r="AA117" s="147"/>
      <c r="AB117" s="147"/>
      <c r="AC117" s="46"/>
      <c r="AD117" s="46"/>
      <c r="AE117" s="46"/>
    </row>
    <row r="118" spans="2:31" ht="13.5" thickBot="1">
      <c r="B118" s="169"/>
      <c r="C118" s="170" t="s">
        <v>15</v>
      </c>
      <c r="D118" s="171"/>
      <c r="E118" s="172"/>
      <c r="F118" s="466"/>
      <c r="G118" s="173"/>
      <c r="H118" s="171"/>
      <c r="I118" s="171"/>
      <c r="J118" s="171"/>
      <c r="K118" s="174">
        <f>SUM(K114:K117)</f>
        <v>18</v>
      </c>
      <c r="L118" s="173"/>
      <c r="M118" s="171"/>
      <c r="N118" s="171"/>
      <c r="O118" s="171"/>
      <c r="P118" s="174">
        <f>SUM(P114:P117)</f>
        <v>27</v>
      </c>
      <c r="Q118" s="159"/>
      <c r="R118" s="167"/>
      <c r="S118" s="167"/>
      <c r="T118" s="167"/>
      <c r="U118" s="146"/>
      <c r="V118" s="147"/>
      <c r="W118" s="147"/>
      <c r="X118" s="147"/>
      <c r="Y118" s="147"/>
      <c r="Z118" s="147"/>
      <c r="AA118" s="147"/>
      <c r="AB118" s="147"/>
      <c r="AC118" s="46"/>
      <c r="AD118" s="46"/>
      <c r="AE118" s="46"/>
    </row>
    <row r="119" spans="2:31" ht="12.75">
      <c r="B119" s="146"/>
      <c r="C119" s="175"/>
      <c r="D119" s="175"/>
      <c r="E119" s="176"/>
      <c r="F119" s="176"/>
      <c r="G119" s="175"/>
      <c r="H119" s="175"/>
      <c r="I119" s="175"/>
      <c r="J119" s="175"/>
      <c r="K119" s="177"/>
      <c r="L119" s="178"/>
      <c r="M119" s="178"/>
      <c r="N119" s="178"/>
      <c r="O119" s="178"/>
      <c r="P119" s="179"/>
      <c r="Q119" s="159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46"/>
      <c r="AD119" s="46"/>
      <c r="AE119" s="46"/>
    </row>
    <row r="120" spans="2:31" ht="12.75">
      <c r="B120" s="329" t="s">
        <v>171</v>
      </c>
      <c r="C120" s="178"/>
      <c r="D120" s="178"/>
      <c r="E120" s="180"/>
      <c r="F120" s="180"/>
      <c r="G120" s="178"/>
      <c r="H120" s="178"/>
      <c r="I120" s="178"/>
      <c r="J120" s="178"/>
      <c r="K120" s="179"/>
      <c r="L120" s="178"/>
      <c r="M120" s="178"/>
      <c r="N120" s="178"/>
      <c r="O120" s="178"/>
      <c r="P120" s="179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46"/>
      <c r="AD120" s="46"/>
      <c r="AE120" s="46"/>
    </row>
    <row r="121" spans="2:31" ht="12.75">
      <c r="B121" s="146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46"/>
      <c r="AD121" s="46"/>
      <c r="AE121" s="46"/>
    </row>
    <row r="122" spans="2:30" ht="12.75">
      <c r="B122" t="s">
        <v>172</v>
      </c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46"/>
      <c r="AD122" s="46"/>
    </row>
    <row r="123" spans="2:30" ht="12.75">
      <c r="B123" s="146"/>
      <c r="C123" s="330" t="s">
        <v>173</v>
      </c>
      <c r="D123" s="145"/>
      <c r="E123" s="181"/>
      <c r="F123" s="181"/>
      <c r="G123" s="182"/>
      <c r="H123" s="182"/>
      <c r="I123" s="182"/>
      <c r="J123" s="182"/>
      <c r="K123" s="182"/>
      <c r="L123" s="146"/>
      <c r="M123" s="182"/>
      <c r="N123" s="182"/>
      <c r="O123" s="183"/>
      <c r="P123" s="183"/>
      <c r="Q123" s="146"/>
      <c r="R123" s="146"/>
      <c r="S123" s="146"/>
      <c r="T123" s="146"/>
      <c r="U123" s="146"/>
      <c r="V123" s="146"/>
      <c r="W123" s="147"/>
      <c r="X123" s="147"/>
      <c r="Y123" s="147"/>
      <c r="Z123" s="147"/>
      <c r="AA123" s="147"/>
      <c r="AB123" s="147"/>
      <c r="AC123" s="46"/>
      <c r="AD123" s="46"/>
    </row>
    <row r="124" spans="2:30" ht="12.75">
      <c r="B124" s="145"/>
      <c r="C124" s="330" t="s">
        <v>185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6"/>
      <c r="P124" s="146"/>
      <c r="Q124" s="146"/>
      <c r="R124" s="146"/>
      <c r="S124" s="146"/>
      <c r="T124" s="146"/>
      <c r="U124" s="146"/>
      <c r="V124" s="146"/>
      <c r="W124" s="147"/>
      <c r="X124" s="147"/>
      <c r="Y124" s="147"/>
      <c r="Z124" s="147"/>
      <c r="AA124" s="147"/>
      <c r="AB124" s="147"/>
      <c r="AC124" s="46"/>
      <c r="AD124" s="46"/>
    </row>
    <row r="125" spans="2:30" ht="12.75">
      <c r="B125" s="147"/>
      <c r="C125" s="147"/>
      <c r="D125" s="146"/>
      <c r="E125" s="147"/>
      <c r="F125" s="147"/>
      <c r="G125" s="147"/>
      <c r="H125" s="147"/>
      <c r="I125" s="147"/>
      <c r="J125" s="147"/>
      <c r="K125" s="147"/>
      <c r="L125" s="147"/>
      <c r="M125" s="147"/>
      <c r="N125" s="145"/>
      <c r="O125" s="146"/>
      <c r="P125" s="146"/>
      <c r="Q125" s="146"/>
      <c r="R125" s="146"/>
      <c r="S125" s="146"/>
      <c r="T125" s="146"/>
      <c r="U125" s="146"/>
      <c r="V125" s="146"/>
      <c r="W125" s="147"/>
      <c r="X125" s="147"/>
      <c r="Y125" s="147"/>
      <c r="Z125" s="147"/>
      <c r="AA125" s="147"/>
      <c r="AB125" s="147"/>
      <c r="AC125" s="46"/>
      <c r="AD125" s="46"/>
    </row>
    <row r="126" spans="2:30" ht="12.75">
      <c r="B126" s="145"/>
      <c r="C126" s="146"/>
      <c r="D126" s="146"/>
      <c r="E126" s="146"/>
      <c r="F126" s="146"/>
      <c r="G126" s="146"/>
      <c r="H126" s="145"/>
      <c r="I126" s="145"/>
      <c r="J126" s="145"/>
      <c r="K126" s="145"/>
      <c r="L126" s="145"/>
      <c r="M126" s="145"/>
      <c r="N126" s="145"/>
      <c r="O126" s="146"/>
      <c r="P126" s="146"/>
      <c r="Q126" s="146"/>
      <c r="R126" s="146"/>
      <c r="S126" s="146"/>
      <c r="T126" s="146"/>
      <c r="U126" s="146"/>
      <c r="V126" s="146"/>
      <c r="W126" s="147"/>
      <c r="X126" s="147"/>
      <c r="Y126" s="147"/>
      <c r="Z126" s="147"/>
      <c r="AA126" s="147"/>
      <c r="AB126" s="147"/>
      <c r="AC126" s="46"/>
      <c r="AD126" s="46"/>
    </row>
  </sheetData>
  <sheetProtection/>
  <mergeCells count="45">
    <mergeCell ref="G111:K111"/>
    <mergeCell ref="B92:C92"/>
    <mergeCell ref="AU89:AU90"/>
    <mergeCell ref="C89:C90"/>
    <mergeCell ref="AQ42:AQ43"/>
    <mergeCell ref="B45:C45"/>
    <mergeCell ref="B42:B43"/>
    <mergeCell ref="L111:P111"/>
    <mergeCell ref="G42:AJ42"/>
    <mergeCell ref="AQ89:AQ90"/>
    <mergeCell ref="B111:B112"/>
    <mergeCell ref="C111:C112"/>
    <mergeCell ref="AS89:AS90"/>
    <mergeCell ref="B87:AO87"/>
    <mergeCell ref="C42:C43"/>
    <mergeCell ref="AR42:AR43"/>
    <mergeCell ref="AS42:AS43"/>
    <mergeCell ref="AP89:AP90"/>
    <mergeCell ref="AP42:AP43"/>
    <mergeCell ref="A88:AU88"/>
    <mergeCell ref="AU10:AU11"/>
    <mergeCell ref="B25:C25"/>
    <mergeCell ref="AR10:AR11"/>
    <mergeCell ref="AS10:AS11"/>
    <mergeCell ref="B13:C13"/>
    <mergeCell ref="AP10:AP11"/>
    <mergeCell ref="B89:B90"/>
    <mergeCell ref="G89:AJ89"/>
    <mergeCell ref="C36:AO36"/>
    <mergeCell ref="C37:AJ37"/>
    <mergeCell ref="D39:AJ39"/>
    <mergeCell ref="A41:AU41"/>
    <mergeCell ref="AT42:AT43"/>
    <mergeCell ref="AU42:AU43"/>
    <mergeCell ref="AT89:AT90"/>
    <mergeCell ref="AR89:AR90"/>
    <mergeCell ref="B4:AM4"/>
    <mergeCell ref="G10:AJ10"/>
    <mergeCell ref="B10:B11"/>
    <mergeCell ref="C10:C11"/>
    <mergeCell ref="A6:AU6"/>
    <mergeCell ref="A8:AU8"/>
    <mergeCell ref="AT10:AT11"/>
    <mergeCell ref="AQ10:AQ11"/>
    <mergeCell ref="A10:A11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9" r:id="rId1"/>
  <headerFooter alignWithMargins="0">
    <oddHeader>&amp;L&amp;"Arial,Félkövér"&amp;12Budapesti Műszaki Főiskola 
Neumann János Informatikai Kar&amp;C&amp;"Arial CE,Félkövér"&amp;14BSc Mintatanterv 
Nappali tagozat&amp;10
&amp;R&amp;"Arial CE,Félkövér"Érvényes: 2008/2009. tanévtől</oddHeader>
    <oddFooter>&amp;L&amp;D &amp;C&amp;11Tanterv - Nappali
 &amp;F&amp;8
&amp;R&amp;P / &amp;N</oddFooter>
  </headerFooter>
  <rowBreaks count="3" manualBreakCount="3">
    <brk id="37" max="45" man="1"/>
    <brk id="85" max="45" man="1"/>
    <brk id="106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8"/>
  <sheetViews>
    <sheetView view="pageBreakPreview" zoomScale="80" zoomScaleNormal="75" zoomScaleSheetLayoutView="80" zoomScalePageLayoutView="0" workbookViewId="0" topLeftCell="A1">
      <pane xSplit="3" ySplit="1" topLeftCell="D2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37" sqref="G37:K47"/>
    </sheetView>
  </sheetViews>
  <sheetFormatPr defaultColWidth="9.00390625" defaultRowHeight="12.75"/>
  <cols>
    <col min="1" max="1" width="5.625" style="190" customWidth="1"/>
    <col min="2" max="2" width="14.625" style="61" customWidth="1"/>
    <col min="3" max="3" width="50.00390625" style="62" customWidth="1"/>
    <col min="4" max="4" width="6.00390625" style="60" customWidth="1"/>
    <col min="5" max="6" width="6.875" style="60" customWidth="1"/>
    <col min="7" max="41" width="3.625" style="60" customWidth="1"/>
    <col min="42" max="42" width="5.875" style="189" customWidth="1"/>
    <col min="43" max="43" width="16.375" style="60" customWidth="1"/>
    <col min="44" max="44" width="5.75390625" style="189" customWidth="1"/>
    <col min="45" max="45" width="16.375" style="60" customWidth="1"/>
    <col min="46" max="46" width="5.75390625" style="189" customWidth="1"/>
    <col min="47" max="47" width="16.375" style="60" customWidth="1"/>
    <col min="48" max="16384" width="9.125" style="60" customWidth="1"/>
  </cols>
  <sheetData>
    <row r="1" spans="2:42" ht="15.75">
      <c r="B1" s="510" t="s">
        <v>176</v>
      </c>
      <c r="C1" s="510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209"/>
    </row>
    <row r="2" spans="1:47" ht="13.5" thickBot="1">
      <c r="A2" s="495" t="s">
        <v>31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</row>
    <row r="3" spans="1:47" ht="12.75">
      <c r="A3" s="192"/>
      <c r="B3" s="517" t="s">
        <v>27</v>
      </c>
      <c r="C3" s="475" t="s">
        <v>2</v>
      </c>
      <c r="D3" s="1" t="s">
        <v>0</v>
      </c>
      <c r="E3" s="2" t="s">
        <v>30</v>
      </c>
      <c r="F3" s="459" t="s">
        <v>261</v>
      </c>
      <c r="G3" s="471" t="s">
        <v>1</v>
      </c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3"/>
      <c r="AL3" s="3"/>
      <c r="AM3" s="3"/>
      <c r="AN3" s="4"/>
      <c r="AO3" s="5"/>
      <c r="AP3" s="499"/>
      <c r="AQ3" s="491" t="s">
        <v>40</v>
      </c>
      <c r="AR3" s="480"/>
      <c r="AS3" s="491" t="s">
        <v>40</v>
      </c>
      <c r="AT3" s="480"/>
      <c r="AU3" s="491" t="s">
        <v>40</v>
      </c>
    </row>
    <row r="4" spans="1:47" ht="13.5" thickBot="1">
      <c r="A4" s="193"/>
      <c r="B4" s="518"/>
      <c r="C4" s="519"/>
      <c r="D4" s="14" t="s">
        <v>3</v>
      </c>
      <c r="E4" s="14"/>
      <c r="F4" s="19"/>
      <c r="G4" s="7"/>
      <c r="H4" s="8"/>
      <c r="I4" s="8" t="s">
        <v>4</v>
      </c>
      <c r="J4" s="8"/>
      <c r="K4" s="9"/>
      <c r="L4" s="8"/>
      <c r="M4" s="8"/>
      <c r="N4" s="8" t="s">
        <v>5</v>
      </c>
      <c r="O4" s="8"/>
      <c r="P4" s="9"/>
      <c r="Q4" s="8"/>
      <c r="R4" s="8"/>
      <c r="S4" s="10" t="s">
        <v>6</v>
      </c>
      <c r="T4" s="8"/>
      <c r="U4" s="9"/>
      <c r="V4" s="8"/>
      <c r="W4" s="8"/>
      <c r="X4" s="10" t="s">
        <v>7</v>
      </c>
      <c r="Y4" s="8"/>
      <c r="Z4" s="9"/>
      <c r="AA4" s="8"/>
      <c r="AB4" s="8"/>
      <c r="AC4" s="10" t="s">
        <v>8</v>
      </c>
      <c r="AD4" s="8"/>
      <c r="AE4" s="9"/>
      <c r="AF4" s="7"/>
      <c r="AG4" s="8"/>
      <c r="AH4" s="8" t="s">
        <v>9</v>
      </c>
      <c r="AI4" s="8"/>
      <c r="AJ4" s="11"/>
      <c r="AK4" s="7"/>
      <c r="AL4" s="8"/>
      <c r="AM4" s="8" t="s">
        <v>25</v>
      </c>
      <c r="AN4" s="8"/>
      <c r="AO4" s="9"/>
      <c r="AP4" s="500"/>
      <c r="AQ4" s="492"/>
      <c r="AR4" s="481"/>
      <c r="AS4" s="492"/>
      <c r="AT4" s="481"/>
      <c r="AU4" s="492"/>
    </row>
    <row r="5" spans="1:47" ht="12.75">
      <c r="A5" s="60"/>
      <c r="B5" s="141"/>
      <c r="C5" s="142"/>
      <c r="D5" s="514"/>
      <c r="E5" s="513"/>
      <c r="F5" s="467"/>
      <c r="G5" s="16" t="s">
        <v>10</v>
      </c>
      <c r="H5" s="17" t="s">
        <v>12</v>
      </c>
      <c r="I5" s="17" t="s">
        <v>11</v>
      </c>
      <c r="J5" s="17" t="s">
        <v>13</v>
      </c>
      <c r="K5" s="18" t="s">
        <v>14</v>
      </c>
      <c r="L5" s="16" t="s">
        <v>10</v>
      </c>
      <c r="M5" s="17" t="s">
        <v>12</v>
      </c>
      <c r="N5" s="17" t="s">
        <v>11</v>
      </c>
      <c r="O5" s="17" t="s">
        <v>13</v>
      </c>
      <c r="P5" s="18" t="s">
        <v>14</v>
      </c>
      <c r="Q5" s="16" t="s">
        <v>10</v>
      </c>
      <c r="R5" s="17" t="s">
        <v>12</v>
      </c>
      <c r="S5" s="17" t="s">
        <v>11</v>
      </c>
      <c r="T5" s="17" t="s">
        <v>13</v>
      </c>
      <c r="U5" s="18" t="s">
        <v>14</v>
      </c>
      <c r="V5" s="16" t="s">
        <v>10</v>
      </c>
      <c r="W5" s="17" t="s">
        <v>12</v>
      </c>
      <c r="X5" s="17" t="s">
        <v>11</v>
      </c>
      <c r="Y5" s="17" t="s">
        <v>13</v>
      </c>
      <c r="Z5" s="18" t="s">
        <v>14</v>
      </c>
      <c r="AA5" s="16" t="s">
        <v>10</v>
      </c>
      <c r="AB5" s="17" t="s">
        <v>12</v>
      </c>
      <c r="AC5" s="17" t="s">
        <v>11</v>
      </c>
      <c r="AD5" s="17" t="s">
        <v>13</v>
      </c>
      <c r="AE5" s="18" t="s">
        <v>14</v>
      </c>
      <c r="AF5" s="16" t="s">
        <v>10</v>
      </c>
      <c r="AG5" s="17" t="s">
        <v>12</v>
      </c>
      <c r="AH5" s="17" t="s">
        <v>11</v>
      </c>
      <c r="AI5" s="17" t="s">
        <v>13</v>
      </c>
      <c r="AJ5" s="18" t="s">
        <v>14</v>
      </c>
      <c r="AK5" s="19" t="s">
        <v>10</v>
      </c>
      <c r="AL5" s="20" t="s">
        <v>12</v>
      </c>
      <c r="AM5" s="20" t="s">
        <v>11</v>
      </c>
      <c r="AN5" s="20" t="s">
        <v>13</v>
      </c>
      <c r="AO5" s="21" t="s">
        <v>14</v>
      </c>
      <c r="AP5" s="210"/>
      <c r="AQ5" s="331" t="s">
        <v>27</v>
      </c>
      <c r="AR5" s="332"/>
      <c r="AS5" s="331" t="s">
        <v>27</v>
      </c>
      <c r="AT5" s="219"/>
      <c r="AU5" s="195" t="s">
        <v>27</v>
      </c>
    </row>
    <row r="6" spans="1:47" ht="12.75">
      <c r="A6" s="196"/>
      <c r="B6" s="515" t="s">
        <v>26</v>
      </c>
      <c r="C6" s="516"/>
      <c r="D6" s="139"/>
      <c r="E6" s="140"/>
      <c r="F6" s="140"/>
      <c r="G6" s="137"/>
      <c r="H6" s="137"/>
      <c r="I6" s="137"/>
      <c r="J6" s="137"/>
      <c r="K6" s="138"/>
      <c r="L6" s="137"/>
      <c r="M6" s="137"/>
      <c r="N6" s="137"/>
      <c r="O6" s="137"/>
      <c r="P6" s="138"/>
      <c r="Q6" s="137"/>
      <c r="R6" s="137"/>
      <c r="S6" s="137"/>
      <c r="T6" s="137"/>
      <c r="U6" s="138"/>
      <c r="V6" s="137"/>
      <c r="W6" s="137"/>
      <c r="X6" s="137"/>
      <c r="Y6" s="137"/>
      <c r="Z6" s="138"/>
      <c r="AA6" s="137"/>
      <c r="AB6" s="137"/>
      <c r="AC6" s="137"/>
      <c r="AD6" s="137"/>
      <c r="AE6" s="138"/>
      <c r="AF6" s="137"/>
      <c r="AG6" s="137"/>
      <c r="AH6" s="137"/>
      <c r="AI6" s="137"/>
      <c r="AJ6" s="138"/>
      <c r="AK6" s="137"/>
      <c r="AL6" s="137"/>
      <c r="AM6" s="137"/>
      <c r="AN6" s="137"/>
      <c r="AO6" s="138"/>
      <c r="AP6" s="215"/>
      <c r="AQ6" s="333"/>
      <c r="AR6" s="334"/>
      <c r="AS6" s="335"/>
      <c r="AT6" s="245"/>
      <c r="AU6" s="246"/>
    </row>
    <row r="7" spans="1:47" ht="15" customHeight="1">
      <c r="A7" s="196"/>
      <c r="B7" s="511" t="s">
        <v>157</v>
      </c>
      <c r="C7" s="512"/>
      <c r="D7" s="127">
        <f>SUM(D8:D18)</f>
        <v>33</v>
      </c>
      <c r="E7" s="135">
        <f>SUM(E8:E18)</f>
        <v>40</v>
      </c>
      <c r="F7" s="468"/>
      <c r="G7" s="124">
        <f>SUM(G8:G14)</f>
        <v>0</v>
      </c>
      <c r="H7" s="127">
        <f>SUM(H8:H14)</f>
        <v>0</v>
      </c>
      <c r="I7" s="127">
        <f>SUM(I8:I14)</f>
        <v>0</v>
      </c>
      <c r="J7" s="127"/>
      <c r="K7" s="125">
        <f>SUM(K8:K14)</f>
        <v>0</v>
      </c>
      <c r="L7" s="124">
        <f>SUM(L8:L14)</f>
        <v>0</v>
      </c>
      <c r="M7" s="127">
        <f>SUM(M8:M14)</f>
        <v>0</v>
      </c>
      <c r="N7" s="127">
        <f>SUM(N8:N14)</f>
        <v>0</v>
      </c>
      <c r="O7" s="127"/>
      <c r="P7" s="125">
        <f>SUM(P8:P14)</f>
        <v>0</v>
      </c>
      <c r="Q7" s="124">
        <f>SUM(Q8:Q14)</f>
        <v>0</v>
      </c>
      <c r="R7" s="127">
        <f>SUM(R8:R14)</f>
        <v>0</v>
      </c>
      <c r="S7" s="127">
        <f>SUM(S8:S14)</f>
        <v>0</v>
      </c>
      <c r="T7" s="127"/>
      <c r="U7" s="125">
        <f>SUM(U8:U14)</f>
        <v>0</v>
      </c>
      <c r="V7" s="124">
        <f>SUM(V8:V14)</f>
        <v>0</v>
      </c>
      <c r="W7" s="127">
        <f>SUM(W8:W14)</f>
        <v>0</v>
      </c>
      <c r="X7" s="127">
        <f>SUM(X8:X14)</f>
        <v>0</v>
      </c>
      <c r="Y7" s="127"/>
      <c r="Z7" s="125">
        <f>SUM(Z8:Z14)</f>
        <v>0</v>
      </c>
      <c r="AA7" s="124">
        <f>SUM(AA8:AA19)</f>
        <v>2</v>
      </c>
      <c r="AB7" s="127">
        <f>SUM(AB8:AB14)</f>
        <v>0</v>
      </c>
      <c r="AC7" s="127">
        <f>SUM(AC8:AC14)</f>
        <v>4</v>
      </c>
      <c r="AD7" s="127"/>
      <c r="AE7" s="125">
        <f>SUM(AE8:AE14)</f>
        <v>7</v>
      </c>
      <c r="AF7" s="124">
        <f>SUM(AF8:AF19)</f>
        <v>6</v>
      </c>
      <c r="AG7" s="127">
        <f>SUM(AG8:AG19)</f>
        <v>0</v>
      </c>
      <c r="AH7" s="127">
        <f>SUM(AH8:AH19)</f>
        <v>3</v>
      </c>
      <c r="AI7" s="127"/>
      <c r="AJ7" s="125">
        <f>SUM(AJ8:AJ19)</f>
        <v>11</v>
      </c>
      <c r="AK7" s="124">
        <f>SUM(AK8:AK19)</f>
        <v>15</v>
      </c>
      <c r="AL7" s="127">
        <f>SUM(AL8:AL19)</f>
        <v>0</v>
      </c>
      <c r="AM7" s="127">
        <f>SUM(AM8:AM19)</f>
        <v>3</v>
      </c>
      <c r="AN7" s="127"/>
      <c r="AO7" s="125">
        <f>SUM(AO8:AO18)</f>
        <v>22</v>
      </c>
      <c r="AP7" s="216"/>
      <c r="AQ7" s="338"/>
      <c r="AR7" s="336"/>
      <c r="AS7" s="338"/>
      <c r="AT7" s="234"/>
      <c r="AU7" s="134"/>
    </row>
    <row r="8" spans="1:47" ht="15" customHeight="1">
      <c r="A8" s="375"/>
      <c r="B8" s="376" t="s">
        <v>238</v>
      </c>
      <c r="C8" s="377" t="s">
        <v>140</v>
      </c>
      <c r="D8" s="378">
        <f aca="true" t="shared" si="0" ref="D8:D17">SUM(G8:I8)+SUM(L8:N8)+SUM(Q8:S8)+SUM(V8:X8)+SUM(AA8:AC8)+SUM(AF8:AH8)+SUM(AK8:AM8)</f>
        <v>2</v>
      </c>
      <c r="E8" s="379">
        <f aca="true" t="shared" si="1" ref="E8:E17">K8+P8+U8+Z8+AE8+AJ8+AO8</f>
        <v>3</v>
      </c>
      <c r="F8" s="379">
        <v>5</v>
      </c>
      <c r="G8" s="257"/>
      <c r="H8" s="185"/>
      <c r="I8" s="185"/>
      <c r="J8" s="184"/>
      <c r="K8" s="380"/>
      <c r="L8" s="257"/>
      <c r="M8" s="185"/>
      <c r="N8" s="185"/>
      <c r="O8" s="184"/>
      <c r="P8" s="380"/>
      <c r="Q8" s="257"/>
      <c r="R8" s="184"/>
      <c r="S8" s="185"/>
      <c r="T8" s="184"/>
      <c r="U8" s="380"/>
      <c r="V8" s="257"/>
      <c r="W8" s="185"/>
      <c r="X8" s="185"/>
      <c r="Y8" s="184"/>
      <c r="Z8" s="380"/>
      <c r="AA8" s="257">
        <v>2</v>
      </c>
      <c r="AB8" s="185">
        <v>0</v>
      </c>
      <c r="AC8" s="185">
        <v>0</v>
      </c>
      <c r="AD8" s="184" t="s">
        <v>16</v>
      </c>
      <c r="AE8" s="380">
        <v>3</v>
      </c>
      <c r="AF8" s="257"/>
      <c r="AG8" s="184"/>
      <c r="AH8" s="185"/>
      <c r="AI8" s="184"/>
      <c r="AJ8" s="380"/>
      <c r="AK8" s="257"/>
      <c r="AL8" s="184"/>
      <c r="AM8" s="185"/>
      <c r="AN8" s="184"/>
      <c r="AO8" s="380"/>
      <c r="AP8" s="381"/>
      <c r="AQ8" s="382"/>
      <c r="AR8" s="383"/>
      <c r="AS8" s="382"/>
      <c r="AT8" s="384"/>
      <c r="AU8" s="385"/>
    </row>
    <row r="9" spans="1:47" ht="15" customHeight="1">
      <c r="A9" s="103"/>
      <c r="B9" s="74" t="s">
        <v>239</v>
      </c>
      <c r="C9" s="33" t="s">
        <v>141</v>
      </c>
      <c r="D9" s="258">
        <f t="shared" si="0"/>
        <v>2</v>
      </c>
      <c r="E9" s="75">
        <f t="shared" si="1"/>
        <v>3</v>
      </c>
      <c r="F9" s="75">
        <v>6</v>
      </c>
      <c r="G9" s="34"/>
      <c r="H9" s="29"/>
      <c r="I9" s="28"/>
      <c r="J9" s="29"/>
      <c r="K9" s="30"/>
      <c r="L9" s="34"/>
      <c r="M9" s="28"/>
      <c r="N9" s="28"/>
      <c r="O9" s="29"/>
      <c r="P9" s="30"/>
      <c r="Q9" s="34"/>
      <c r="R9" s="29"/>
      <c r="S9" s="28"/>
      <c r="T9" s="29"/>
      <c r="U9" s="30"/>
      <c r="V9" s="34"/>
      <c r="W9" s="28"/>
      <c r="X9" s="28"/>
      <c r="Y9" s="29"/>
      <c r="Z9" s="30"/>
      <c r="AA9" s="34"/>
      <c r="AB9" s="28"/>
      <c r="AC9" s="28"/>
      <c r="AD9" s="29"/>
      <c r="AE9" s="30"/>
      <c r="AF9" s="34">
        <v>2</v>
      </c>
      <c r="AG9" s="29">
        <v>0</v>
      </c>
      <c r="AH9" s="28">
        <v>0</v>
      </c>
      <c r="AI9" s="29" t="s">
        <v>16</v>
      </c>
      <c r="AJ9" s="30">
        <v>3</v>
      </c>
      <c r="AK9" s="34"/>
      <c r="AL9" s="29"/>
      <c r="AM9" s="28"/>
      <c r="AN9" s="29"/>
      <c r="AO9" s="30"/>
      <c r="AP9" s="218"/>
      <c r="AQ9" s="337"/>
      <c r="AR9" s="230"/>
      <c r="AS9" s="337"/>
      <c r="AT9" s="235"/>
      <c r="AU9" s="130"/>
    </row>
    <row r="10" spans="1:47" ht="15" customHeight="1">
      <c r="A10" s="103"/>
      <c r="B10" s="74" t="s">
        <v>240</v>
      </c>
      <c r="C10" s="24" t="s">
        <v>142</v>
      </c>
      <c r="D10" s="258">
        <f t="shared" si="0"/>
        <v>2</v>
      </c>
      <c r="E10" s="75">
        <f t="shared" si="1"/>
        <v>3</v>
      </c>
      <c r="F10" s="75">
        <v>7</v>
      </c>
      <c r="G10" s="34"/>
      <c r="H10" s="29"/>
      <c r="I10" s="28"/>
      <c r="J10" s="29"/>
      <c r="K10" s="30"/>
      <c r="L10" s="34"/>
      <c r="M10" s="28"/>
      <c r="N10" s="28"/>
      <c r="O10" s="29"/>
      <c r="P10" s="30"/>
      <c r="Q10" s="34"/>
      <c r="R10" s="29"/>
      <c r="S10" s="28"/>
      <c r="T10" s="29"/>
      <c r="U10" s="30"/>
      <c r="V10" s="34"/>
      <c r="W10" s="28"/>
      <c r="X10" s="28"/>
      <c r="Y10" s="29"/>
      <c r="Z10" s="30"/>
      <c r="AA10" s="34"/>
      <c r="AB10" s="28"/>
      <c r="AC10" s="28"/>
      <c r="AD10" s="29"/>
      <c r="AE10" s="30"/>
      <c r="AF10" s="34"/>
      <c r="AG10" s="29"/>
      <c r="AH10" s="28"/>
      <c r="AI10" s="29"/>
      <c r="AJ10" s="30"/>
      <c r="AK10" s="34">
        <v>1</v>
      </c>
      <c r="AL10" s="29">
        <v>0</v>
      </c>
      <c r="AM10" s="28">
        <v>1</v>
      </c>
      <c r="AN10" s="29" t="s">
        <v>16</v>
      </c>
      <c r="AO10" s="30">
        <v>3</v>
      </c>
      <c r="AP10" s="218"/>
      <c r="AQ10" s="337"/>
      <c r="AR10" s="230"/>
      <c r="AS10" s="337"/>
      <c r="AT10" s="235"/>
      <c r="AU10" s="130"/>
    </row>
    <row r="11" spans="1:47" ht="12.75">
      <c r="A11" s="103"/>
      <c r="B11" s="74" t="s">
        <v>241</v>
      </c>
      <c r="C11" s="24" t="s">
        <v>143</v>
      </c>
      <c r="D11" s="258">
        <f t="shared" si="0"/>
        <v>2</v>
      </c>
      <c r="E11" s="75">
        <f t="shared" si="1"/>
        <v>2</v>
      </c>
      <c r="F11" s="75">
        <v>5</v>
      </c>
      <c r="G11" s="34"/>
      <c r="H11" s="28"/>
      <c r="I11" s="28"/>
      <c r="J11" s="29"/>
      <c r="K11" s="30"/>
      <c r="L11" s="34"/>
      <c r="M11" s="28"/>
      <c r="N11" s="28"/>
      <c r="O11" s="29"/>
      <c r="P11" s="30"/>
      <c r="Q11" s="34"/>
      <c r="R11" s="29"/>
      <c r="S11" s="28"/>
      <c r="T11" s="29"/>
      <c r="U11" s="30"/>
      <c r="V11" s="34"/>
      <c r="W11" s="28"/>
      <c r="X11" s="28"/>
      <c r="Y11" s="29"/>
      <c r="Z11" s="30"/>
      <c r="AA11" s="34">
        <v>0</v>
      </c>
      <c r="AB11" s="28">
        <v>0</v>
      </c>
      <c r="AC11" s="28">
        <v>2</v>
      </c>
      <c r="AD11" s="29" t="s">
        <v>17</v>
      </c>
      <c r="AE11" s="30">
        <v>2</v>
      </c>
      <c r="AF11" s="34"/>
      <c r="AG11" s="29"/>
      <c r="AH11" s="28"/>
      <c r="AI11" s="29"/>
      <c r="AJ11" s="30"/>
      <c r="AK11" s="34"/>
      <c r="AL11" s="29"/>
      <c r="AM11" s="28"/>
      <c r="AN11" s="29"/>
      <c r="AO11" s="30"/>
      <c r="AP11" s="218"/>
      <c r="AQ11" s="337"/>
      <c r="AR11" s="230"/>
      <c r="AS11" s="337"/>
      <c r="AT11" s="235"/>
      <c r="AU11" s="130"/>
    </row>
    <row r="12" spans="1:47" ht="15" customHeight="1">
      <c r="A12" s="103"/>
      <c r="B12" s="74" t="s">
        <v>242</v>
      </c>
      <c r="C12" s="24" t="s">
        <v>144</v>
      </c>
      <c r="D12" s="258">
        <f t="shared" si="0"/>
        <v>2</v>
      </c>
      <c r="E12" s="75">
        <f t="shared" si="1"/>
        <v>2</v>
      </c>
      <c r="F12" s="75">
        <v>5</v>
      </c>
      <c r="G12" s="34"/>
      <c r="H12" s="28"/>
      <c r="I12" s="28"/>
      <c r="J12" s="29"/>
      <c r="K12" s="30"/>
      <c r="L12" s="34"/>
      <c r="M12" s="28"/>
      <c r="N12" s="28"/>
      <c r="O12" s="29"/>
      <c r="P12" s="30"/>
      <c r="Q12" s="34"/>
      <c r="R12" s="29"/>
      <c r="S12" s="28"/>
      <c r="T12" s="29"/>
      <c r="U12" s="30"/>
      <c r="V12" s="34"/>
      <c r="W12" s="28"/>
      <c r="X12" s="28"/>
      <c r="Y12" s="29"/>
      <c r="Z12" s="30"/>
      <c r="AA12" s="34">
        <v>0</v>
      </c>
      <c r="AB12" s="28">
        <v>0</v>
      </c>
      <c r="AC12" s="28">
        <v>2</v>
      </c>
      <c r="AD12" s="29" t="s">
        <v>17</v>
      </c>
      <c r="AE12" s="30">
        <v>2</v>
      </c>
      <c r="AF12" s="34"/>
      <c r="AG12" s="29"/>
      <c r="AH12" s="28"/>
      <c r="AI12" s="29"/>
      <c r="AJ12" s="30"/>
      <c r="AK12" s="34"/>
      <c r="AL12" s="29"/>
      <c r="AM12" s="28"/>
      <c r="AN12" s="29"/>
      <c r="AO12" s="30"/>
      <c r="AP12" s="218"/>
      <c r="AQ12" s="337"/>
      <c r="AR12" s="230"/>
      <c r="AS12" s="337"/>
      <c r="AT12" s="235"/>
      <c r="AU12" s="130"/>
    </row>
    <row r="13" spans="1:47" ht="15.75" customHeight="1">
      <c r="A13" s="103"/>
      <c r="B13" s="74" t="s">
        <v>243</v>
      </c>
      <c r="C13" s="33" t="s">
        <v>145</v>
      </c>
      <c r="D13" s="258">
        <f t="shared" si="0"/>
        <v>2</v>
      </c>
      <c r="E13" s="75">
        <f t="shared" si="1"/>
        <v>3</v>
      </c>
      <c r="F13" s="75">
        <v>6</v>
      </c>
      <c r="G13" s="34"/>
      <c r="H13" s="29"/>
      <c r="I13" s="28"/>
      <c r="J13" s="29"/>
      <c r="K13" s="30"/>
      <c r="L13" s="34"/>
      <c r="M13" s="28"/>
      <c r="N13" s="28"/>
      <c r="O13" s="29"/>
      <c r="P13" s="30"/>
      <c r="Q13" s="34"/>
      <c r="R13" s="29"/>
      <c r="S13" s="28"/>
      <c r="T13" s="29"/>
      <c r="U13" s="30"/>
      <c r="V13" s="34"/>
      <c r="W13" s="28"/>
      <c r="X13" s="28"/>
      <c r="Y13" s="29"/>
      <c r="Z13" s="30"/>
      <c r="AA13" s="34"/>
      <c r="AB13" s="28"/>
      <c r="AC13" s="28"/>
      <c r="AD13" s="29"/>
      <c r="AE13" s="30"/>
      <c r="AF13" s="34">
        <v>0</v>
      </c>
      <c r="AG13" s="29">
        <v>0</v>
      </c>
      <c r="AH13" s="28">
        <v>2</v>
      </c>
      <c r="AI13" s="29" t="s">
        <v>17</v>
      </c>
      <c r="AJ13" s="30">
        <v>3</v>
      </c>
      <c r="AK13" s="34"/>
      <c r="AL13" s="29"/>
      <c r="AM13" s="28"/>
      <c r="AN13" s="29"/>
      <c r="AO13" s="30"/>
      <c r="AP13" s="218"/>
      <c r="AQ13" s="337"/>
      <c r="AR13" s="230"/>
      <c r="AS13" s="337"/>
      <c r="AT13" s="235"/>
      <c r="AU13" s="130"/>
    </row>
    <row r="14" spans="1:47" ht="15" customHeight="1">
      <c r="A14" s="103"/>
      <c r="B14" s="74" t="s">
        <v>244</v>
      </c>
      <c r="C14" s="33" t="s">
        <v>146</v>
      </c>
      <c r="D14" s="258">
        <f t="shared" si="0"/>
        <v>2</v>
      </c>
      <c r="E14" s="75">
        <f t="shared" si="1"/>
        <v>2</v>
      </c>
      <c r="F14" s="75">
        <v>7</v>
      </c>
      <c r="G14" s="34"/>
      <c r="H14" s="29"/>
      <c r="I14" s="28"/>
      <c r="J14" s="29"/>
      <c r="K14" s="30"/>
      <c r="L14" s="34"/>
      <c r="M14" s="28"/>
      <c r="N14" s="28"/>
      <c r="O14" s="29"/>
      <c r="P14" s="30"/>
      <c r="Q14" s="34"/>
      <c r="R14" s="29"/>
      <c r="S14" s="28"/>
      <c r="T14" s="29"/>
      <c r="U14" s="30"/>
      <c r="V14" s="34"/>
      <c r="W14" s="28"/>
      <c r="X14" s="28"/>
      <c r="Y14" s="29"/>
      <c r="Z14" s="30"/>
      <c r="AA14" s="34"/>
      <c r="AB14" s="28"/>
      <c r="AC14" s="28"/>
      <c r="AD14" s="29"/>
      <c r="AE14" s="30"/>
      <c r="AF14" s="34"/>
      <c r="AG14" s="29"/>
      <c r="AH14" s="28"/>
      <c r="AI14" s="29"/>
      <c r="AJ14" s="30"/>
      <c r="AK14" s="34">
        <v>0</v>
      </c>
      <c r="AL14" s="29">
        <v>0</v>
      </c>
      <c r="AM14" s="28">
        <v>2</v>
      </c>
      <c r="AN14" s="29" t="s">
        <v>17</v>
      </c>
      <c r="AO14" s="30">
        <v>2</v>
      </c>
      <c r="AP14" s="218"/>
      <c r="AQ14" s="337"/>
      <c r="AR14" s="230"/>
      <c r="AS14" s="337"/>
      <c r="AT14" s="235"/>
      <c r="AU14" s="130"/>
    </row>
    <row r="15" spans="1:47" ht="15" customHeight="1">
      <c r="A15" s="269"/>
      <c r="B15" s="22" t="s">
        <v>245</v>
      </c>
      <c r="C15" s="25" t="s">
        <v>139</v>
      </c>
      <c r="D15" s="258">
        <f t="shared" si="0"/>
        <v>2</v>
      </c>
      <c r="E15" s="386">
        <f t="shared" si="1"/>
        <v>2</v>
      </c>
      <c r="F15" s="386">
        <v>6</v>
      </c>
      <c r="G15" s="387"/>
      <c r="H15" s="114"/>
      <c r="I15" s="36"/>
      <c r="J15" s="37"/>
      <c r="K15" s="38"/>
      <c r="L15" s="36"/>
      <c r="M15" s="114"/>
      <c r="N15" s="36"/>
      <c r="O15" s="37"/>
      <c r="P15" s="38"/>
      <c r="Q15" s="36"/>
      <c r="R15" s="114"/>
      <c r="S15" s="36"/>
      <c r="T15" s="37"/>
      <c r="U15" s="38"/>
      <c r="V15" s="36"/>
      <c r="W15" s="114"/>
      <c r="X15" s="45"/>
      <c r="Y15" s="37"/>
      <c r="Z15" s="38"/>
      <c r="AA15" s="36"/>
      <c r="AB15" s="114"/>
      <c r="AC15" s="36"/>
      <c r="AD15" s="37"/>
      <c r="AE15" s="38"/>
      <c r="AF15" s="387">
        <v>2</v>
      </c>
      <c r="AG15" s="114">
        <v>0</v>
      </c>
      <c r="AH15" s="36">
        <v>0</v>
      </c>
      <c r="AI15" s="37" t="s">
        <v>16</v>
      </c>
      <c r="AJ15" s="38">
        <v>2</v>
      </c>
      <c r="AK15" s="387"/>
      <c r="AL15" s="114"/>
      <c r="AM15" s="36"/>
      <c r="AN15" s="37"/>
      <c r="AO15" s="38"/>
      <c r="AP15" s="388" t="str">
        <f>'BSc tanterv nappali'!A54</f>
        <v>26.</v>
      </c>
      <c r="AQ15" s="272" t="str">
        <f>'BSc tanterv nappali'!B54</f>
        <v>NRKSS1SSNC</v>
      </c>
      <c r="AR15" s="293"/>
      <c r="AS15" s="319"/>
      <c r="AT15" s="321"/>
      <c r="AU15" s="322"/>
    </row>
    <row r="16" spans="1:47" ht="15" customHeight="1">
      <c r="A16" s="269"/>
      <c r="B16" s="22" t="s">
        <v>246</v>
      </c>
      <c r="C16" s="25" t="s">
        <v>121</v>
      </c>
      <c r="D16" s="258">
        <f t="shared" si="0"/>
        <v>3</v>
      </c>
      <c r="E16" s="386">
        <f t="shared" si="1"/>
        <v>3</v>
      </c>
      <c r="F16" s="386">
        <v>6</v>
      </c>
      <c r="G16" s="387"/>
      <c r="H16" s="114"/>
      <c r="I16" s="36"/>
      <c r="J16" s="37"/>
      <c r="K16" s="38"/>
      <c r="L16" s="36"/>
      <c r="M16" s="114"/>
      <c r="N16" s="36"/>
      <c r="O16" s="37"/>
      <c r="P16" s="38"/>
      <c r="Q16" s="36"/>
      <c r="R16" s="114"/>
      <c r="S16" s="36"/>
      <c r="T16" s="37"/>
      <c r="U16" s="38"/>
      <c r="V16" s="36"/>
      <c r="W16" s="114"/>
      <c r="X16" s="45"/>
      <c r="Y16" s="37"/>
      <c r="Z16" s="38"/>
      <c r="AA16" s="36"/>
      <c r="AB16" s="114"/>
      <c r="AC16" s="36"/>
      <c r="AD16" s="37"/>
      <c r="AE16" s="38"/>
      <c r="AF16" s="387">
        <v>2</v>
      </c>
      <c r="AG16" s="114">
        <v>0</v>
      </c>
      <c r="AH16" s="36">
        <v>1</v>
      </c>
      <c r="AI16" s="37" t="s">
        <v>16</v>
      </c>
      <c r="AJ16" s="38">
        <v>3</v>
      </c>
      <c r="AK16" s="387"/>
      <c r="AL16" s="114"/>
      <c r="AM16" s="36"/>
      <c r="AN16" s="37"/>
      <c r="AO16" s="38"/>
      <c r="AP16" s="388" t="str">
        <f>'BSc tanterv nappali'!A63</f>
        <v>35.</v>
      </c>
      <c r="AQ16" s="272" t="str">
        <f>'BSc tanterv nappali'!B63</f>
        <v>NRKSA1SSNC</v>
      </c>
      <c r="AR16" s="293" t="str">
        <f>'BSc tanterv nappali'!A67</f>
        <v>39.</v>
      </c>
      <c r="AS16" s="272" t="str">
        <f>'BSc tanterv nappali'!B67</f>
        <v>NRKOR1SSNC</v>
      </c>
      <c r="AT16" s="321"/>
      <c r="AU16" s="323"/>
    </row>
    <row r="17" spans="1:47" ht="15" customHeight="1">
      <c r="A17" s="269"/>
      <c r="B17" s="44" t="s">
        <v>247</v>
      </c>
      <c r="C17" s="25" t="s">
        <v>131</v>
      </c>
      <c r="D17" s="258">
        <f t="shared" si="0"/>
        <v>2</v>
      </c>
      <c r="E17" s="386">
        <f t="shared" si="1"/>
        <v>2</v>
      </c>
      <c r="F17" s="386">
        <v>7</v>
      </c>
      <c r="G17" s="387"/>
      <c r="H17" s="114"/>
      <c r="I17" s="36"/>
      <c r="J17" s="37"/>
      <c r="K17" s="38"/>
      <c r="L17" s="36"/>
      <c r="M17" s="114"/>
      <c r="N17" s="36"/>
      <c r="O17" s="37"/>
      <c r="P17" s="38"/>
      <c r="Q17" s="36"/>
      <c r="R17" s="114"/>
      <c r="S17" s="36"/>
      <c r="T17" s="37"/>
      <c r="U17" s="38"/>
      <c r="V17" s="36"/>
      <c r="W17" s="114"/>
      <c r="X17" s="45"/>
      <c r="Y17" s="37"/>
      <c r="Z17" s="38"/>
      <c r="AA17" s="36"/>
      <c r="AB17" s="114"/>
      <c r="AC17" s="36"/>
      <c r="AD17" s="37"/>
      <c r="AE17" s="38"/>
      <c r="AF17" s="387"/>
      <c r="AG17" s="114"/>
      <c r="AH17" s="36"/>
      <c r="AI17" s="37"/>
      <c r="AJ17" s="38"/>
      <c r="AK17" s="387">
        <v>2</v>
      </c>
      <c r="AL17" s="114">
        <v>0</v>
      </c>
      <c r="AM17" s="36">
        <v>0</v>
      </c>
      <c r="AN17" s="37" t="s">
        <v>16</v>
      </c>
      <c r="AO17" s="38">
        <v>2</v>
      </c>
      <c r="AP17" s="388" t="str">
        <f>'BSc tanterv nappali'!A76</f>
        <v>48.</v>
      </c>
      <c r="AQ17" s="272" t="str">
        <f>'BSc tanterv nappali'!B76</f>
        <v>NRKIR2SSNC</v>
      </c>
      <c r="AR17" s="293"/>
      <c r="AS17" s="319"/>
      <c r="AT17" s="321"/>
      <c r="AU17" s="322"/>
    </row>
    <row r="18" spans="1:47" ht="15" customHeight="1">
      <c r="A18" s="269"/>
      <c r="B18" s="47" t="s">
        <v>248</v>
      </c>
      <c r="C18" s="24" t="s">
        <v>179</v>
      </c>
      <c r="D18" s="36">
        <v>12</v>
      </c>
      <c r="E18" s="386">
        <v>15</v>
      </c>
      <c r="F18" s="386">
        <v>7</v>
      </c>
      <c r="G18" s="36"/>
      <c r="H18" s="114"/>
      <c r="I18" s="36"/>
      <c r="J18" s="37"/>
      <c r="K18" s="38"/>
      <c r="L18" s="36"/>
      <c r="M18" s="114"/>
      <c r="N18" s="36"/>
      <c r="O18" s="37"/>
      <c r="P18" s="38"/>
      <c r="Q18" s="36"/>
      <c r="R18" s="114"/>
      <c r="S18" s="36"/>
      <c r="T18" s="37"/>
      <c r="U18" s="38"/>
      <c r="V18" s="36"/>
      <c r="W18" s="114"/>
      <c r="X18" s="36"/>
      <c r="Y18" s="37"/>
      <c r="Z18" s="38"/>
      <c r="AA18" s="36"/>
      <c r="AB18" s="114"/>
      <c r="AC18" s="36"/>
      <c r="AD18" s="37"/>
      <c r="AE18" s="38"/>
      <c r="AF18" s="387"/>
      <c r="AG18" s="114"/>
      <c r="AH18" s="36"/>
      <c r="AI18" s="37"/>
      <c r="AJ18" s="38"/>
      <c r="AK18" s="36">
        <v>12</v>
      </c>
      <c r="AL18" s="114"/>
      <c r="AM18" s="36"/>
      <c r="AN18" s="37"/>
      <c r="AO18" s="38">
        <v>15</v>
      </c>
      <c r="AP18" s="388"/>
      <c r="AQ18" s="272"/>
      <c r="AR18" s="293"/>
      <c r="AS18" s="319"/>
      <c r="AT18" s="321"/>
      <c r="AU18" s="322"/>
    </row>
    <row r="19" spans="1:47" ht="12.75">
      <c r="A19" s="389"/>
      <c r="B19" s="390"/>
      <c r="C19" s="391"/>
      <c r="D19" s="392"/>
      <c r="E19" s="393"/>
      <c r="F19" s="400"/>
      <c r="G19" s="261"/>
      <c r="H19" s="392"/>
      <c r="I19" s="260"/>
      <c r="J19" s="260"/>
      <c r="K19" s="394"/>
      <c r="L19" s="392"/>
      <c r="M19" s="260"/>
      <c r="N19" s="392"/>
      <c r="O19" s="260"/>
      <c r="P19" s="394"/>
      <c r="Q19" s="261"/>
      <c r="R19" s="260"/>
      <c r="S19" s="392"/>
      <c r="T19" s="260"/>
      <c r="U19" s="394"/>
      <c r="V19" s="261"/>
      <c r="W19" s="260"/>
      <c r="X19" s="392"/>
      <c r="Y19" s="260"/>
      <c r="Z19" s="394"/>
      <c r="AA19" s="261"/>
      <c r="AB19" s="260"/>
      <c r="AC19" s="392"/>
      <c r="AD19" s="260"/>
      <c r="AE19" s="394"/>
      <c r="AF19" s="261"/>
      <c r="AG19" s="260"/>
      <c r="AH19" s="392"/>
      <c r="AI19" s="260"/>
      <c r="AJ19" s="394"/>
      <c r="AK19" s="392"/>
      <c r="AL19" s="260"/>
      <c r="AM19" s="392"/>
      <c r="AN19" s="260"/>
      <c r="AO19" s="394"/>
      <c r="AP19" s="395"/>
      <c r="AQ19" s="396"/>
      <c r="AR19" s="397"/>
      <c r="AS19" s="396"/>
      <c r="AT19" s="398"/>
      <c r="AU19" s="399"/>
    </row>
    <row r="20" spans="1:47" ht="15" customHeight="1">
      <c r="A20" s="285" t="s">
        <v>180</v>
      </c>
      <c r="B20" s="69"/>
      <c r="C20" s="67"/>
      <c r="D20" s="15"/>
      <c r="E20" s="39"/>
      <c r="F20" s="39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20"/>
      <c r="AQ20" s="66"/>
      <c r="AR20" s="229"/>
      <c r="AS20" s="66"/>
      <c r="AT20" s="229"/>
      <c r="AU20" s="66"/>
    </row>
    <row r="21" spans="1:47" ht="15" customHeight="1" thickBot="1">
      <c r="A21" s="479" t="s">
        <v>31</v>
      </c>
      <c r="B21" s="478"/>
      <c r="C21" s="478"/>
      <c r="D21" s="478"/>
      <c r="E21" s="478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</row>
    <row r="22" spans="1:47" ht="15" customHeight="1">
      <c r="A22" s="192"/>
      <c r="B22" s="517" t="s">
        <v>27</v>
      </c>
      <c r="C22" s="475" t="s">
        <v>2</v>
      </c>
      <c r="D22" s="1" t="s">
        <v>0</v>
      </c>
      <c r="E22" s="2" t="s">
        <v>30</v>
      </c>
      <c r="F22" s="459" t="s">
        <v>261</v>
      </c>
      <c r="G22" s="471" t="s">
        <v>1</v>
      </c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3"/>
      <c r="AL22" s="3"/>
      <c r="AM22" s="3"/>
      <c r="AN22" s="4"/>
      <c r="AO22" s="5"/>
      <c r="AP22" s="499"/>
      <c r="AQ22" s="482" t="s">
        <v>40</v>
      </c>
      <c r="AR22" s="480"/>
      <c r="AS22" s="491" t="s">
        <v>40</v>
      </c>
      <c r="AT22" s="480"/>
      <c r="AU22" s="491" t="s">
        <v>40</v>
      </c>
    </row>
    <row r="23" spans="1:47" ht="15" customHeight="1" thickBot="1">
      <c r="A23" s="193"/>
      <c r="B23" s="520"/>
      <c r="C23" s="476"/>
      <c r="D23" s="6" t="s">
        <v>3</v>
      </c>
      <c r="E23" s="6"/>
      <c r="F23" s="461"/>
      <c r="G23" s="7"/>
      <c r="H23" s="8"/>
      <c r="I23" s="8" t="s">
        <v>4</v>
      </c>
      <c r="J23" s="8"/>
      <c r="K23" s="9"/>
      <c r="L23" s="8"/>
      <c r="M23" s="8"/>
      <c r="N23" s="8" t="s">
        <v>5</v>
      </c>
      <c r="O23" s="8"/>
      <c r="P23" s="9"/>
      <c r="Q23" s="8"/>
      <c r="R23" s="8"/>
      <c r="S23" s="10" t="s">
        <v>6</v>
      </c>
      <c r="T23" s="8"/>
      <c r="U23" s="9"/>
      <c r="V23" s="8"/>
      <c r="W23" s="8"/>
      <c r="X23" s="10" t="s">
        <v>7</v>
      </c>
      <c r="Y23" s="8"/>
      <c r="Z23" s="9"/>
      <c r="AA23" s="8"/>
      <c r="AB23" s="8"/>
      <c r="AC23" s="10" t="s">
        <v>8</v>
      </c>
      <c r="AD23" s="8"/>
      <c r="AE23" s="9"/>
      <c r="AF23" s="7"/>
      <c r="AG23" s="8"/>
      <c r="AH23" s="8" t="s">
        <v>9</v>
      </c>
      <c r="AI23" s="8"/>
      <c r="AJ23" s="11"/>
      <c r="AK23" s="7"/>
      <c r="AL23" s="8"/>
      <c r="AM23" s="8" t="s">
        <v>25</v>
      </c>
      <c r="AN23" s="8"/>
      <c r="AO23" s="9"/>
      <c r="AP23" s="500"/>
      <c r="AQ23" s="483"/>
      <c r="AR23" s="481"/>
      <c r="AS23" s="492"/>
      <c r="AT23" s="481"/>
      <c r="AU23" s="492"/>
    </row>
    <row r="24" spans="1:47" ht="27.75" customHeight="1">
      <c r="A24" s="60"/>
      <c r="B24" s="12"/>
      <c r="C24" s="13"/>
      <c r="D24" s="14"/>
      <c r="E24" s="15"/>
      <c r="F24" s="15"/>
      <c r="G24" s="16" t="s">
        <v>10</v>
      </c>
      <c r="H24" s="17" t="s">
        <v>12</v>
      </c>
      <c r="I24" s="17" t="s">
        <v>11</v>
      </c>
      <c r="J24" s="17" t="s">
        <v>13</v>
      </c>
      <c r="K24" s="18" t="s">
        <v>14</v>
      </c>
      <c r="L24" s="16" t="s">
        <v>10</v>
      </c>
      <c r="M24" s="17" t="s">
        <v>12</v>
      </c>
      <c r="N24" s="17" t="s">
        <v>11</v>
      </c>
      <c r="O24" s="17" t="s">
        <v>13</v>
      </c>
      <c r="P24" s="18" t="s">
        <v>14</v>
      </c>
      <c r="Q24" s="16" t="s">
        <v>10</v>
      </c>
      <c r="R24" s="17" t="s">
        <v>12</v>
      </c>
      <c r="S24" s="17" t="s">
        <v>11</v>
      </c>
      <c r="T24" s="17" t="s">
        <v>13</v>
      </c>
      <c r="U24" s="18" t="s">
        <v>14</v>
      </c>
      <c r="V24" s="16" t="s">
        <v>10</v>
      </c>
      <c r="W24" s="17" t="s">
        <v>12</v>
      </c>
      <c r="X24" s="17" t="s">
        <v>11</v>
      </c>
      <c r="Y24" s="17" t="s">
        <v>13</v>
      </c>
      <c r="Z24" s="18" t="s">
        <v>14</v>
      </c>
      <c r="AA24" s="16" t="s">
        <v>10</v>
      </c>
      <c r="AB24" s="17" t="s">
        <v>12</v>
      </c>
      <c r="AC24" s="17" t="s">
        <v>11</v>
      </c>
      <c r="AD24" s="17" t="s">
        <v>13</v>
      </c>
      <c r="AE24" s="18" t="s">
        <v>14</v>
      </c>
      <c r="AF24" s="16" t="s">
        <v>10</v>
      </c>
      <c r="AG24" s="17" t="s">
        <v>12</v>
      </c>
      <c r="AH24" s="17" t="s">
        <v>11</v>
      </c>
      <c r="AI24" s="17" t="s">
        <v>13</v>
      </c>
      <c r="AJ24" s="18" t="s">
        <v>14</v>
      </c>
      <c r="AK24" s="19" t="s">
        <v>10</v>
      </c>
      <c r="AL24" s="20" t="s">
        <v>12</v>
      </c>
      <c r="AM24" s="20" t="s">
        <v>11</v>
      </c>
      <c r="AN24" s="20" t="s">
        <v>13</v>
      </c>
      <c r="AO24" s="21" t="s">
        <v>14</v>
      </c>
      <c r="AP24" s="217"/>
      <c r="AQ24" s="247" t="s">
        <v>27</v>
      </c>
      <c r="AR24" s="219"/>
      <c r="AS24" s="195" t="s">
        <v>27</v>
      </c>
      <c r="AT24" s="219"/>
      <c r="AU24" s="195" t="s">
        <v>27</v>
      </c>
    </row>
    <row r="25" spans="1:47" ht="15" customHeight="1">
      <c r="A25" s="196"/>
      <c r="B25" s="523" t="s">
        <v>158</v>
      </c>
      <c r="C25" s="524"/>
      <c r="D25" s="124">
        <f>SUM(D26:D35)</f>
        <v>33</v>
      </c>
      <c r="E25" s="132">
        <f>SUM(E26:E35)</f>
        <v>40</v>
      </c>
      <c r="F25" s="469"/>
      <c r="G25" s="124">
        <f>SUM(G26:G35)</f>
        <v>0</v>
      </c>
      <c r="H25" s="127">
        <f>SUM(H26:H35)</f>
        <v>0</v>
      </c>
      <c r="I25" s="127">
        <f>SUM(I26:I35)</f>
        <v>0</v>
      </c>
      <c r="J25" s="127"/>
      <c r="K25" s="125">
        <f>SUM(K26:K35)</f>
        <v>0</v>
      </c>
      <c r="L25" s="124">
        <f>SUM(L26:L35)</f>
        <v>0</v>
      </c>
      <c r="M25" s="127">
        <f>SUM(M26:M35)</f>
        <v>0</v>
      </c>
      <c r="N25" s="127">
        <f>SUM(N26:N35)</f>
        <v>0</v>
      </c>
      <c r="O25" s="127"/>
      <c r="P25" s="125">
        <f>SUM(P26:P35)</f>
        <v>0</v>
      </c>
      <c r="Q25" s="124">
        <f>SUM(Q26:Q35)</f>
        <v>0</v>
      </c>
      <c r="R25" s="127">
        <f>SUM(R26:R35)</f>
        <v>0</v>
      </c>
      <c r="S25" s="127">
        <f>SUM(S26:S35)</f>
        <v>0</v>
      </c>
      <c r="T25" s="127"/>
      <c r="U25" s="125">
        <f>SUM(U26:U35)</f>
        <v>0</v>
      </c>
      <c r="V25" s="124">
        <f>SUM(V26:V35)</f>
        <v>0</v>
      </c>
      <c r="W25" s="127">
        <f>SUM(W26:W35)</f>
        <v>0</v>
      </c>
      <c r="X25" s="127">
        <f>SUM(X26:X35)</f>
        <v>0</v>
      </c>
      <c r="Y25" s="127"/>
      <c r="Z25" s="125">
        <f>SUM(Z26:Z35)</f>
        <v>0</v>
      </c>
      <c r="AA25" s="124">
        <f>SUM(AA26:AA35)</f>
        <v>2</v>
      </c>
      <c r="AB25" s="127">
        <f>SUM(AB26:AB35)</f>
        <v>0</v>
      </c>
      <c r="AC25" s="127">
        <f>SUM(AC26:AC35)</f>
        <v>3</v>
      </c>
      <c r="AD25" s="127"/>
      <c r="AE25" s="125">
        <f>SUM(AE26:AE35)</f>
        <v>6</v>
      </c>
      <c r="AF25" s="124">
        <f>SUM(AF26:AF35)</f>
        <v>6</v>
      </c>
      <c r="AG25" s="127">
        <f>SUM(AG26:AG35)</f>
        <v>0</v>
      </c>
      <c r="AH25" s="127">
        <f>SUM(AH26:AH35)</f>
        <v>3</v>
      </c>
      <c r="AI25" s="127"/>
      <c r="AJ25" s="125">
        <f>SUM(AJ26:AJ35)</f>
        <v>11</v>
      </c>
      <c r="AK25" s="124">
        <f>SUM(AK26:AK35)</f>
        <v>17</v>
      </c>
      <c r="AL25" s="127">
        <f>SUM(AL26:AL35)</f>
        <v>0</v>
      </c>
      <c r="AM25" s="127">
        <f>SUM(AM26:AM35)</f>
        <v>2</v>
      </c>
      <c r="AN25" s="127"/>
      <c r="AO25" s="125">
        <f>SUM(AO26:AO35)</f>
        <v>23</v>
      </c>
      <c r="AP25" s="214"/>
      <c r="AQ25" s="133"/>
      <c r="AR25" s="227"/>
      <c r="AS25" s="133"/>
      <c r="AT25" s="234"/>
      <c r="AU25" s="134"/>
    </row>
    <row r="26" spans="1:47" ht="15" customHeight="1">
      <c r="A26" s="208"/>
      <c r="B26" s="407" t="s">
        <v>249</v>
      </c>
      <c r="C26" s="405" t="s">
        <v>148</v>
      </c>
      <c r="D26" s="378">
        <f aca="true" t="shared" si="2" ref="D26:D33">SUM(G26:I26)+SUM(L26:N26)+SUM(Q26:S26)+SUM(V26:X26)+SUM(AA26:AC26)+SUM(AF26:AH26)+SUM(AK26:AM26)</f>
        <v>2</v>
      </c>
      <c r="E26" s="379">
        <f aca="true" t="shared" si="3" ref="E26:E33">K26+P26+U26+Z26+AE26+AJ26+AO26</f>
        <v>3</v>
      </c>
      <c r="F26" s="379">
        <v>5</v>
      </c>
      <c r="G26" s="257"/>
      <c r="H26" s="185"/>
      <c r="I26" s="185"/>
      <c r="J26" s="184"/>
      <c r="K26" s="380"/>
      <c r="L26" s="257"/>
      <c r="M26" s="184"/>
      <c r="N26" s="185"/>
      <c r="O26" s="184"/>
      <c r="P26" s="380"/>
      <c r="Q26" s="257"/>
      <c r="R26" s="185"/>
      <c r="S26" s="185"/>
      <c r="T26" s="184"/>
      <c r="U26" s="380"/>
      <c r="V26" s="257"/>
      <c r="W26" s="184"/>
      <c r="X26" s="185"/>
      <c r="Y26" s="184"/>
      <c r="Z26" s="380"/>
      <c r="AA26" s="257">
        <v>1</v>
      </c>
      <c r="AB26" s="185">
        <v>0</v>
      </c>
      <c r="AC26" s="185">
        <v>1</v>
      </c>
      <c r="AD26" s="184" t="s">
        <v>17</v>
      </c>
      <c r="AE26" s="380">
        <v>3</v>
      </c>
      <c r="AF26" s="257"/>
      <c r="AG26" s="184"/>
      <c r="AH26" s="185"/>
      <c r="AI26" s="184"/>
      <c r="AJ26" s="380"/>
      <c r="AK26" s="257"/>
      <c r="AL26" s="184"/>
      <c r="AM26" s="185"/>
      <c r="AN26" s="184"/>
      <c r="AO26" s="380"/>
      <c r="AP26" s="381"/>
      <c r="AQ26" s="408"/>
      <c r="AR26" s="409"/>
      <c r="AS26" s="408"/>
      <c r="AT26" s="410"/>
      <c r="AU26" s="411"/>
    </row>
    <row r="27" spans="1:47" s="46" customFormat="1" ht="15" customHeight="1">
      <c r="A27" s="197"/>
      <c r="B27" s="412" t="s">
        <v>250</v>
      </c>
      <c r="C27" s="24" t="s">
        <v>159</v>
      </c>
      <c r="D27" s="258">
        <f t="shared" si="2"/>
        <v>3</v>
      </c>
      <c r="E27" s="75">
        <f t="shared" si="3"/>
        <v>3</v>
      </c>
      <c r="F27" s="75">
        <v>5</v>
      </c>
      <c r="G27" s="34"/>
      <c r="H27" s="28"/>
      <c r="I27" s="28"/>
      <c r="J27" s="29"/>
      <c r="K27" s="30"/>
      <c r="L27" s="34"/>
      <c r="M27" s="29"/>
      <c r="N27" s="28"/>
      <c r="O27" s="29"/>
      <c r="P27" s="30"/>
      <c r="Q27" s="34"/>
      <c r="R27" s="28"/>
      <c r="S27" s="28"/>
      <c r="T27" s="29"/>
      <c r="U27" s="30"/>
      <c r="V27" s="34"/>
      <c r="W27" s="29"/>
      <c r="X27" s="28"/>
      <c r="Y27" s="29"/>
      <c r="Z27" s="30"/>
      <c r="AA27" s="34">
        <v>1</v>
      </c>
      <c r="AB27" s="28">
        <v>0</v>
      </c>
      <c r="AC27" s="28">
        <v>2</v>
      </c>
      <c r="AD27" s="29" t="s">
        <v>16</v>
      </c>
      <c r="AE27" s="30">
        <v>3</v>
      </c>
      <c r="AF27" s="34"/>
      <c r="AG27" s="29"/>
      <c r="AH27" s="28"/>
      <c r="AI27" s="29"/>
      <c r="AJ27" s="30"/>
      <c r="AK27" s="34"/>
      <c r="AL27" s="29"/>
      <c r="AM27" s="28"/>
      <c r="AN27" s="29"/>
      <c r="AO27" s="30"/>
      <c r="AP27" s="218"/>
      <c r="AQ27" s="129"/>
      <c r="AR27" s="226"/>
      <c r="AS27" s="129"/>
      <c r="AT27" s="235"/>
      <c r="AU27" s="130"/>
    </row>
    <row r="28" spans="1:47" s="46" customFormat="1" ht="15" customHeight="1">
      <c r="A28" s="197"/>
      <c r="B28" s="412" t="s">
        <v>251</v>
      </c>
      <c r="C28" s="24" t="s">
        <v>160</v>
      </c>
      <c r="D28" s="258">
        <f t="shared" si="2"/>
        <v>2</v>
      </c>
      <c r="E28" s="75">
        <f t="shared" si="3"/>
        <v>3</v>
      </c>
      <c r="F28" s="75">
        <v>6</v>
      </c>
      <c r="G28" s="34"/>
      <c r="H28" s="29"/>
      <c r="I28" s="28"/>
      <c r="J28" s="29"/>
      <c r="K28" s="30"/>
      <c r="L28" s="34"/>
      <c r="M28" s="29"/>
      <c r="N28" s="28"/>
      <c r="O28" s="29"/>
      <c r="P28" s="30"/>
      <c r="Q28" s="34"/>
      <c r="R28" s="28"/>
      <c r="S28" s="28"/>
      <c r="T28" s="29"/>
      <c r="U28" s="30"/>
      <c r="V28" s="34"/>
      <c r="W28" s="29"/>
      <c r="X28" s="28"/>
      <c r="Y28" s="29"/>
      <c r="Z28" s="30"/>
      <c r="AA28" s="34"/>
      <c r="AB28" s="28"/>
      <c r="AC28" s="28"/>
      <c r="AD28" s="29"/>
      <c r="AE28" s="30"/>
      <c r="AF28" s="34">
        <v>1</v>
      </c>
      <c r="AG28" s="29">
        <v>0</v>
      </c>
      <c r="AH28" s="28">
        <v>1</v>
      </c>
      <c r="AI28" s="29" t="s">
        <v>16</v>
      </c>
      <c r="AJ28" s="30">
        <v>3</v>
      </c>
      <c r="AK28" s="34"/>
      <c r="AL28" s="29"/>
      <c r="AM28" s="28"/>
      <c r="AN28" s="29"/>
      <c r="AO28" s="30"/>
      <c r="AP28" s="218"/>
      <c r="AQ28" s="337" t="str">
        <f>B26</f>
        <v>NRKLW1SRNC</v>
      </c>
      <c r="AR28" s="230"/>
      <c r="AS28" s="337" t="str">
        <f>B27</f>
        <v>NRKIT1SRNC</v>
      </c>
      <c r="AT28" s="235"/>
      <c r="AU28" s="130"/>
    </row>
    <row r="29" spans="1:47" s="46" customFormat="1" ht="15" customHeight="1">
      <c r="A29" s="197"/>
      <c r="B29" s="412" t="s">
        <v>252</v>
      </c>
      <c r="C29" s="24" t="s">
        <v>149</v>
      </c>
      <c r="D29" s="258">
        <f t="shared" si="2"/>
        <v>2</v>
      </c>
      <c r="E29" s="75">
        <f t="shared" si="3"/>
        <v>3</v>
      </c>
      <c r="F29" s="75">
        <v>6</v>
      </c>
      <c r="G29" s="34"/>
      <c r="H29" s="29"/>
      <c r="I29" s="28"/>
      <c r="J29" s="29"/>
      <c r="K29" s="30"/>
      <c r="L29" s="34"/>
      <c r="M29" s="29"/>
      <c r="N29" s="28"/>
      <c r="O29" s="29"/>
      <c r="P29" s="30"/>
      <c r="Q29" s="34"/>
      <c r="R29" s="28"/>
      <c r="S29" s="28"/>
      <c r="T29" s="29"/>
      <c r="U29" s="30"/>
      <c r="V29" s="34"/>
      <c r="W29" s="29"/>
      <c r="X29" s="28"/>
      <c r="Y29" s="29"/>
      <c r="Z29" s="30"/>
      <c r="AA29" s="34"/>
      <c r="AB29" s="28"/>
      <c r="AC29" s="28"/>
      <c r="AD29" s="29"/>
      <c r="AE29" s="30"/>
      <c r="AF29" s="34">
        <v>1</v>
      </c>
      <c r="AG29" s="29">
        <v>0</v>
      </c>
      <c r="AH29" s="28">
        <v>1</v>
      </c>
      <c r="AI29" s="29" t="s">
        <v>16</v>
      </c>
      <c r="AJ29" s="30">
        <v>3</v>
      </c>
      <c r="AK29" s="34"/>
      <c r="AL29" s="29"/>
      <c r="AM29" s="28"/>
      <c r="AN29" s="29"/>
      <c r="AO29" s="30"/>
      <c r="AP29" s="218"/>
      <c r="AQ29" s="337" t="str">
        <f>B26</f>
        <v>NRKLW1SRNC</v>
      </c>
      <c r="AR29" s="230"/>
      <c r="AS29" s="337" t="str">
        <f>B27</f>
        <v>NRKIT1SRNC</v>
      </c>
      <c r="AT29" s="235"/>
      <c r="AU29" s="130"/>
    </row>
    <row r="30" spans="1:47" s="46" customFormat="1" ht="15" customHeight="1">
      <c r="A30" s="197"/>
      <c r="B30" s="412" t="s">
        <v>253</v>
      </c>
      <c r="C30" s="24" t="s">
        <v>147</v>
      </c>
      <c r="D30" s="258">
        <f t="shared" si="2"/>
        <v>5</v>
      </c>
      <c r="E30" s="75">
        <f t="shared" si="3"/>
        <v>6</v>
      </c>
      <c r="F30" s="75">
        <v>7</v>
      </c>
      <c r="G30" s="34"/>
      <c r="H30" s="29"/>
      <c r="I30" s="28"/>
      <c r="J30" s="29"/>
      <c r="K30" s="30"/>
      <c r="L30" s="34"/>
      <c r="M30" s="29"/>
      <c r="N30" s="28"/>
      <c r="O30" s="29"/>
      <c r="P30" s="30"/>
      <c r="Q30" s="34"/>
      <c r="R30" s="28"/>
      <c r="S30" s="28"/>
      <c r="T30" s="29"/>
      <c r="U30" s="30"/>
      <c r="V30" s="34"/>
      <c r="W30" s="29"/>
      <c r="X30" s="28"/>
      <c r="Y30" s="29"/>
      <c r="Z30" s="30"/>
      <c r="AA30" s="34"/>
      <c r="AB30" s="28"/>
      <c r="AC30" s="28"/>
      <c r="AD30" s="29"/>
      <c r="AE30" s="30"/>
      <c r="AF30" s="34"/>
      <c r="AG30" s="29"/>
      <c r="AH30" s="28"/>
      <c r="AI30" s="29"/>
      <c r="AJ30" s="30"/>
      <c r="AK30" s="34">
        <v>3</v>
      </c>
      <c r="AL30" s="29">
        <v>0</v>
      </c>
      <c r="AM30" s="28">
        <v>2</v>
      </c>
      <c r="AN30" s="29" t="s">
        <v>16</v>
      </c>
      <c r="AO30" s="30">
        <v>6</v>
      </c>
      <c r="AP30" s="218"/>
      <c r="AQ30" s="337" t="str">
        <f>B28</f>
        <v>NRKIT2SRNC</v>
      </c>
      <c r="AR30" s="230"/>
      <c r="AS30" s="337" t="str">
        <f>B29</f>
        <v>NRKHT1SRNC</v>
      </c>
      <c r="AT30" s="235"/>
      <c r="AU30" s="130"/>
    </row>
    <row r="31" spans="1:47" ht="15" customHeight="1">
      <c r="A31" s="269"/>
      <c r="B31" s="22" t="s">
        <v>245</v>
      </c>
      <c r="C31" s="25" t="s">
        <v>139</v>
      </c>
      <c r="D31" s="258">
        <f t="shared" si="2"/>
        <v>2</v>
      </c>
      <c r="E31" s="386">
        <f t="shared" si="3"/>
        <v>2</v>
      </c>
      <c r="F31" s="386">
        <v>6</v>
      </c>
      <c r="G31" s="387"/>
      <c r="H31" s="114"/>
      <c r="I31" s="36"/>
      <c r="J31" s="37"/>
      <c r="K31" s="38"/>
      <c r="L31" s="36"/>
      <c r="M31" s="114"/>
      <c r="N31" s="36"/>
      <c r="O31" s="37"/>
      <c r="P31" s="38"/>
      <c r="Q31" s="36"/>
      <c r="R31" s="114"/>
      <c r="S31" s="36"/>
      <c r="T31" s="37"/>
      <c r="U31" s="38"/>
      <c r="V31" s="36"/>
      <c r="W31" s="114"/>
      <c r="X31" s="45"/>
      <c r="Y31" s="37"/>
      <c r="Z31" s="38"/>
      <c r="AA31" s="36"/>
      <c r="AB31" s="114"/>
      <c r="AC31" s="36"/>
      <c r="AD31" s="37"/>
      <c r="AE31" s="38"/>
      <c r="AF31" s="387">
        <v>2</v>
      </c>
      <c r="AG31" s="114">
        <v>0</v>
      </c>
      <c r="AH31" s="36">
        <v>0</v>
      </c>
      <c r="AI31" s="37" t="s">
        <v>16</v>
      </c>
      <c r="AJ31" s="38">
        <v>2</v>
      </c>
      <c r="AK31" s="387"/>
      <c r="AL31" s="114"/>
      <c r="AM31" s="36"/>
      <c r="AN31" s="37"/>
      <c r="AO31" s="38"/>
      <c r="AP31" s="388" t="str">
        <f>'BSc tanterv nappali'!A54</f>
        <v>26.</v>
      </c>
      <c r="AQ31" s="272" t="str">
        <f>'BSc tanterv nappali'!B54</f>
        <v>NRKSS1SSNC</v>
      </c>
      <c r="AR31" s="293"/>
      <c r="AS31" s="319"/>
      <c r="AT31" s="321"/>
      <c r="AU31" s="322"/>
    </row>
    <row r="32" spans="1:47" ht="15" customHeight="1">
      <c r="A32" s="269"/>
      <c r="B32" s="22" t="s">
        <v>246</v>
      </c>
      <c r="C32" s="25" t="s">
        <v>121</v>
      </c>
      <c r="D32" s="258">
        <f t="shared" si="2"/>
        <v>3</v>
      </c>
      <c r="E32" s="386">
        <f t="shared" si="3"/>
        <v>3</v>
      </c>
      <c r="F32" s="386">
        <v>6</v>
      </c>
      <c r="G32" s="387"/>
      <c r="H32" s="114"/>
      <c r="I32" s="36"/>
      <c r="J32" s="37"/>
      <c r="K32" s="38"/>
      <c r="L32" s="36"/>
      <c r="M32" s="114"/>
      <c r="N32" s="36"/>
      <c r="O32" s="37"/>
      <c r="P32" s="38"/>
      <c r="Q32" s="36"/>
      <c r="R32" s="114"/>
      <c r="S32" s="36"/>
      <c r="T32" s="37"/>
      <c r="U32" s="38"/>
      <c r="V32" s="36"/>
      <c r="W32" s="114"/>
      <c r="X32" s="45"/>
      <c r="Y32" s="37"/>
      <c r="Z32" s="38"/>
      <c r="AA32" s="36"/>
      <c r="AB32" s="114"/>
      <c r="AC32" s="36"/>
      <c r="AD32" s="37"/>
      <c r="AE32" s="38"/>
      <c r="AF32" s="387">
        <v>2</v>
      </c>
      <c r="AG32" s="114">
        <v>0</v>
      </c>
      <c r="AH32" s="36">
        <v>1</v>
      </c>
      <c r="AI32" s="37" t="s">
        <v>16</v>
      </c>
      <c r="AJ32" s="38">
        <v>3</v>
      </c>
      <c r="AK32" s="387"/>
      <c r="AL32" s="114"/>
      <c r="AM32" s="36"/>
      <c r="AN32" s="37"/>
      <c r="AO32" s="38"/>
      <c r="AP32" s="388" t="str">
        <f>'BSc tanterv nappali'!A63</f>
        <v>35.</v>
      </c>
      <c r="AQ32" s="272" t="str">
        <f>'BSc tanterv nappali'!B63</f>
        <v>NRKSA1SSNC</v>
      </c>
      <c r="AR32" s="293" t="str">
        <f>'BSc tanterv nappali'!A67</f>
        <v>39.</v>
      </c>
      <c r="AS32" s="272" t="str">
        <f>'BSc tanterv nappali'!B67</f>
        <v>NRKOR1SSNC</v>
      </c>
      <c r="AT32" s="321"/>
      <c r="AU32" s="323"/>
    </row>
    <row r="33" spans="1:47" ht="15" customHeight="1">
      <c r="A33" s="269"/>
      <c r="B33" s="44" t="s">
        <v>247</v>
      </c>
      <c r="C33" s="25" t="s">
        <v>131</v>
      </c>
      <c r="D33" s="258">
        <f t="shared" si="2"/>
        <v>2</v>
      </c>
      <c r="E33" s="386">
        <f t="shared" si="3"/>
        <v>2</v>
      </c>
      <c r="F33" s="386">
        <v>7</v>
      </c>
      <c r="G33" s="387"/>
      <c r="H33" s="114"/>
      <c r="I33" s="36"/>
      <c r="J33" s="37"/>
      <c r="K33" s="38"/>
      <c r="L33" s="36"/>
      <c r="M33" s="114"/>
      <c r="N33" s="36"/>
      <c r="O33" s="37"/>
      <c r="P33" s="38"/>
      <c r="Q33" s="36"/>
      <c r="R33" s="114"/>
      <c r="S33" s="36"/>
      <c r="T33" s="37"/>
      <c r="U33" s="38"/>
      <c r="V33" s="36"/>
      <c r="W33" s="114"/>
      <c r="X33" s="45"/>
      <c r="Y33" s="37"/>
      <c r="Z33" s="38"/>
      <c r="AA33" s="36"/>
      <c r="AB33" s="114"/>
      <c r="AC33" s="36"/>
      <c r="AD33" s="37"/>
      <c r="AE33" s="38"/>
      <c r="AF33" s="387"/>
      <c r="AG33" s="114"/>
      <c r="AH33" s="36"/>
      <c r="AI33" s="37"/>
      <c r="AJ33" s="38"/>
      <c r="AK33" s="387">
        <v>2</v>
      </c>
      <c r="AL33" s="114">
        <v>0</v>
      </c>
      <c r="AM33" s="36">
        <v>0</v>
      </c>
      <c r="AN33" s="37" t="s">
        <v>16</v>
      </c>
      <c r="AO33" s="38">
        <v>2</v>
      </c>
      <c r="AP33" s="388" t="str">
        <f>'BSc tanterv nappali'!A76</f>
        <v>48.</v>
      </c>
      <c r="AQ33" s="272" t="str">
        <f>'BSc tanterv nappali'!B76</f>
        <v>NRKIR2SSNC</v>
      </c>
      <c r="AR33" s="293"/>
      <c r="AS33" s="319"/>
      <c r="AT33" s="321"/>
      <c r="AU33" s="322"/>
    </row>
    <row r="34" spans="1:47" ht="15" customHeight="1">
      <c r="A34" s="269"/>
      <c r="B34" s="47" t="s">
        <v>248</v>
      </c>
      <c r="C34" s="24" t="s">
        <v>179</v>
      </c>
      <c r="D34" s="36">
        <v>12</v>
      </c>
      <c r="E34" s="386">
        <v>15</v>
      </c>
      <c r="F34" s="386">
        <v>7</v>
      </c>
      <c r="G34" s="36"/>
      <c r="H34" s="114"/>
      <c r="I34" s="36"/>
      <c r="J34" s="37"/>
      <c r="K34" s="38"/>
      <c r="L34" s="36"/>
      <c r="M34" s="114"/>
      <c r="N34" s="36"/>
      <c r="O34" s="37"/>
      <c r="P34" s="38"/>
      <c r="Q34" s="36"/>
      <c r="R34" s="114"/>
      <c r="S34" s="36"/>
      <c r="T34" s="37"/>
      <c r="U34" s="38"/>
      <c r="V34" s="36"/>
      <c r="W34" s="114"/>
      <c r="X34" s="36"/>
      <c r="Y34" s="37"/>
      <c r="Z34" s="38"/>
      <c r="AA34" s="36"/>
      <c r="AB34" s="114"/>
      <c r="AC34" s="36"/>
      <c r="AD34" s="37"/>
      <c r="AE34" s="38"/>
      <c r="AF34" s="387"/>
      <c r="AG34" s="114"/>
      <c r="AH34" s="36"/>
      <c r="AI34" s="37"/>
      <c r="AJ34" s="38"/>
      <c r="AK34" s="36">
        <v>12</v>
      </c>
      <c r="AL34" s="114"/>
      <c r="AM34" s="36"/>
      <c r="AN34" s="37"/>
      <c r="AO34" s="38">
        <v>15</v>
      </c>
      <c r="AP34" s="388"/>
      <c r="AQ34" s="272"/>
      <c r="AR34" s="293"/>
      <c r="AS34" s="319"/>
      <c r="AT34" s="321"/>
      <c r="AU34" s="322"/>
    </row>
    <row r="35" spans="1:47" s="46" customFormat="1" ht="15" customHeight="1">
      <c r="A35" s="389"/>
      <c r="B35" s="413"/>
      <c r="C35" s="406"/>
      <c r="D35" s="261"/>
      <c r="E35" s="414"/>
      <c r="F35" s="400"/>
      <c r="G35" s="261"/>
      <c r="H35" s="262"/>
      <c r="I35" s="262"/>
      <c r="J35" s="260"/>
      <c r="K35" s="402"/>
      <c r="L35" s="261"/>
      <c r="M35" s="260"/>
      <c r="N35" s="262"/>
      <c r="O35" s="260"/>
      <c r="P35" s="402"/>
      <c r="Q35" s="261"/>
      <c r="R35" s="262"/>
      <c r="S35" s="262"/>
      <c r="T35" s="260"/>
      <c r="U35" s="402"/>
      <c r="V35" s="261"/>
      <c r="W35" s="260"/>
      <c r="X35" s="262"/>
      <c r="Y35" s="260"/>
      <c r="Z35" s="402"/>
      <c r="AA35" s="261"/>
      <c r="AB35" s="262"/>
      <c r="AC35" s="262"/>
      <c r="AD35" s="260"/>
      <c r="AE35" s="402"/>
      <c r="AF35" s="261"/>
      <c r="AG35" s="260"/>
      <c r="AH35" s="262"/>
      <c r="AI35" s="260"/>
      <c r="AJ35" s="402"/>
      <c r="AK35" s="261"/>
      <c r="AL35" s="260"/>
      <c r="AM35" s="262"/>
      <c r="AN35" s="260"/>
      <c r="AO35" s="402"/>
      <c r="AP35" s="404"/>
      <c r="AQ35" s="396"/>
      <c r="AR35" s="397"/>
      <c r="AS35" s="396"/>
      <c r="AT35" s="398"/>
      <c r="AU35" s="399"/>
    </row>
    <row r="36" spans="1:47" ht="15" customHeight="1">
      <c r="A36" s="196"/>
      <c r="B36" s="521" t="s">
        <v>161</v>
      </c>
      <c r="C36" s="522"/>
      <c r="D36" s="124">
        <f>SUM(D37:D47)</f>
        <v>33</v>
      </c>
      <c r="E36" s="132">
        <f>SUM(E37:E47)</f>
        <v>40</v>
      </c>
      <c r="F36" s="469"/>
      <c r="G36" s="124">
        <f>SUM(G37:G43)</f>
        <v>0</v>
      </c>
      <c r="H36" s="127">
        <f>SUM(H37:H43)</f>
        <v>0</v>
      </c>
      <c r="I36" s="127">
        <f>SUM(I37:I43)</f>
        <v>0</v>
      </c>
      <c r="J36" s="127"/>
      <c r="K36" s="125">
        <f>SUM(K37:K43)</f>
        <v>0</v>
      </c>
      <c r="L36" s="124">
        <f>SUM(L37:L43)</f>
        <v>0</v>
      </c>
      <c r="M36" s="127">
        <f>SUM(M37:M43)</f>
        <v>0</v>
      </c>
      <c r="N36" s="127">
        <f>SUM(N37:N43)</f>
        <v>0</v>
      </c>
      <c r="O36" s="127"/>
      <c r="P36" s="125">
        <f>SUM(P37:P43)</f>
        <v>0</v>
      </c>
      <c r="Q36" s="124">
        <f>SUM(Q37:Q43)</f>
        <v>0</v>
      </c>
      <c r="R36" s="127">
        <f>SUM(R37:R43)</f>
        <v>0</v>
      </c>
      <c r="S36" s="127">
        <f>SUM(S37:S43)</f>
        <v>0</v>
      </c>
      <c r="T36" s="127"/>
      <c r="U36" s="125">
        <f>SUM(U37:U43)</f>
        <v>0</v>
      </c>
      <c r="V36" s="124">
        <f>SUM(V37:V43)</f>
        <v>0</v>
      </c>
      <c r="W36" s="127">
        <f>SUM(W37:W43)</f>
        <v>0</v>
      </c>
      <c r="X36" s="127">
        <f>SUM(X37:X43)</f>
        <v>0</v>
      </c>
      <c r="Y36" s="127"/>
      <c r="Z36" s="125">
        <f>SUM(Z37:Z43)</f>
        <v>0</v>
      </c>
      <c r="AA36" s="124">
        <f>SUM(AA37:AA43)</f>
        <v>4</v>
      </c>
      <c r="AB36" s="127">
        <f>SUM(AB37:AB43)</f>
        <v>0</v>
      </c>
      <c r="AC36" s="127">
        <f>SUM(AC37:AC43)</f>
        <v>0</v>
      </c>
      <c r="AD36" s="127"/>
      <c r="AE36" s="125">
        <f>SUM(AE37:AE43)</f>
        <v>5</v>
      </c>
      <c r="AF36" s="124">
        <f>SUM(AF37:AF47)</f>
        <v>8</v>
      </c>
      <c r="AG36" s="127">
        <f>SUM(AG37:AG47)</f>
        <v>0</v>
      </c>
      <c r="AH36" s="127">
        <f>SUM(AH37:AH47)</f>
        <v>3</v>
      </c>
      <c r="AI36" s="127"/>
      <c r="AJ36" s="125">
        <f>SUM(AJ37:AJ47)</f>
        <v>13</v>
      </c>
      <c r="AK36" s="124">
        <f>SUM(AK37:AK47)</f>
        <v>15</v>
      </c>
      <c r="AL36" s="127">
        <f>SUM(AL37:AL47)</f>
        <v>0</v>
      </c>
      <c r="AM36" s="127">
        <f>SUM(AM37:AM47)</f>
        <v>3</v>
      </c>
      <c r="AN36" s="127"/>
      <c r="AO36" s="125">
        <f>SUM(AO37:AO47)</f>
        <v>22</v>
      </c>
      <c r="AP36" s="214"/>
      <c r="AQ36" s="133"/>
      <c r="AR36" s="227"/>
      <c r="AS36" s="133"/>
      <c r="AT36" s="234"/>
      <c r="AU36" s="134"/>
    </row>
    <row r="37" spans="1:47" ht="15" customHeight="1">
      <c r="A37" s="208"/>
      <c r="B37" s="376" t="s">
        <v>254</v>
      </c>
      <c r="C37" s="405" t="s">
        <v>150</v>
      </c>
      <c r="D37" s="378">
        <f>SUM(G37:I37)+SUM(L37:N37)+SUM(Q37:S37)+SUM(V37:X37)+SUM(AA37:AC37)+SUM(AF37:AH37)+SUM(AK37:AM37)</f>
        <v>2</v>
      </c>
      <c r="E37" s="379">
        <f>K37+P37+U37+Z37+AE37+AJ37+AO37</f>
        <v>3</v>
      </c>
      <c r="F37" s="379">
        <v>5</v>
      </c>
      <c r="G37" s="257"/>
      <c r="H37" s="185"/>
      <c r="I37" s="185"/>
      <c r="J37" s="184"/>
      <c r="K37" s="380"/>
      <c r="L37" s="257"/>
      <c r="M37" s="184"/>
      <c r="N37" s="185"/>
      <c r="O37" s="184"/>
      <c r="P37" s="380"/>
      <c r="Q37" s="257"/>
      <c r="R37" s="184"/>
      <c r="S37" s="185"/>
      <c r="T37" s="184"/>
      <c r="U37" s="380"/>
      <c r="V37" s="257"/>
      <c r="W37" s="184"/>
      <c r="X37" s="185"/>
      <c r="Y37" s="184"/>
      <c r="Z37" s="380"/>
      <c r="AA37" s="257">
        <v>2</v>
      </c>
      <c r="AB37" s="185">
        <v>0</v>
      </c>
      <c r="AC37" s="185">
        <v>0</v>
      </c>
      <c r="AD37" s="184" t="s">
        <v>16</v>
      </c>
      <c r="AE37" s="380">
        <v>3</v>
      </c>
      <c r="AF37" s="257"/>
      <c r="AG37" s="184"/>
      <c r="AH37" s="185"/>
      <c r="AI37" s="184"/>
      <c r="AJ37" s="380"/>
      <c r="AK37" s="257"/>
      <c r="AL37" s="184"/>
      <c r="AM37" s="185"/>
      <c r="AN37" s="184"/>
      <c r="AO37" s="380"/>
      <c r="AP37" s="381"/>
      <c r="AQ37" s="415"/>
      <c r="AR37" s="416"/>
      <c r="AS37" s="415"/>
      <c r="AT37" s="384"/>
      <c r="AU37" s="385"/>
    </row>
    <row r="38" spans="1:47" ht="12.75">
      <c r="A38" s="197"/>
      <c r="B38" s="74" t="s">
        <v>259</v>
      </c>
      <c r="C38" s="24" t="s">
        <v>151</v>
      </c>
      <c r="D38" s="258">
        <f aca="true" t="shared" si="4" ref="D38:D46">SUM(G38:I38)+SUM(L38:N38)+SUM(Q38:S38)+SUM(V38:X38)+SUM(AA38:AC38)+SUM(AF38:AH38)+SUM(AK38:AM38)</f>
        <v>2</v>
      </c>
      <c r="E38" s="75">
        <f aca="true" t="shared" si="5" ref="E38:E46">K38+P38+U38+Z38+AE38+AJ38+AO38</f>
        <v>2</v>
      </c>
      <c r="F38" s="75">
        <v>5</v>
      </c>
      <c r="G38" s="34"/>
      <c r="H38" s="28"/>
      <c r="I38" s="28"/>
      <c r="J38" s="29"/>
      <c r="K38" s="30"/>
      <c r="L38" s="34"/>
      <c r="M38" s="29"/>
      <c r="N38" s="28"/>
      <c r="O38" s="29"/>
      <c r="P38" s="30"/>
      <c r="Q38" s="34"/>
      <c r="R38" s="29"/>
      <c r="S38" s="28"/>
      <c r="T38" s="29"/>
      <c r="U38" s="30"/>
      <c r="V38" s="34"/>
      <c r="W38" s="29"/>
      <c r="X38" s="28"/>
      <c r="Y38" s="29"/>
      <c r="Z38" s="30"/>
      <c r="AA38" s="34">
        <v>2</v>
      </c>
      <c r="AB38" s="28">
        <v>0</v>
      </c>
      <c r="AC38" s="28">
        <v>0</v>
      </c>
      <c r="AD38" s="29" t="s">
        <v>17</v>
      </c>
      <c r="AE38" s="30">
        <v>2</v>
      </c>
      <c r="AF38" s="34"/>
      <c r="AG38" s="29"/>
      <c r="AH38" s="28"/>
      <c r="AI38" s="29"/>
      <c r="AJ38" s="30"/>
      <c r="AK38" s="34"/>
      <c r="AL38" s="29"/>
      <c r="AM38" s="28"/>
      <c r="AN38" s="29"/>
      <c r="AO38" s="30"/>
      <c r="AP38" s="218"/>
      <c r="AQ38" s="129"/>
      <c r="AR38" s="226"/>
      <c r="AS38" s="129"/>
      <c r="AT38" s="235"/>
      <c r="AU38" s="130"/>
    </row>
    <row r="39" spans="1:47" ht="12.75">
      <c r="A39" s="197"/>
      <c r="B39" s="74" t="s">
        <v>260</v>
      </c>
      <c r="C39" s="24" t="s">
        <v>152</v>
      </c>
      <c r="D39" s="258">
        <f t="shared" si="4"/>
        <v>2</v>
      </c>
      <c r="E39" s="75">
        <f t="shared" si="5"/>
        <v>2</v>
      </c>
      <c r="F39" s="75">
        <v>6</v>
      </c>
      <c r="G39" s="34"/>
      <c r="H39" s="29"/>
      <c r="I39" s="28"/>
      <c r="J39" s="29"/>
      <c r="K39" s="30"/>
      <c r="L39" s="34"/>
      <c r="M39" s="29"/>
      <c r="N39" s="28"/>
      <c r="O39" s="29"/>
      <c r="P39" s="30"/>
      <c r="Q39" s="34"/>
      <c r="R39" s="29"/>
      <c r="S39" s="28"/>
      <c r="T39" s="29"/>
      <c r="U39" s="30"/>
      <c r="V39" s="34"/>
      <c r="W39" s="29"/>
      <c r="X39" s="28"/>
      <c r="Y39" s="29"/>
      <c r="Z39" s="30"/>
      <c r="AA39" s="34"/>
      <c r="AB39" s="28"/>
      <c r="AC39" s="28"/>
      <c r="AD39" s="29"/>
      <c r="AE39" s="30"/>
      <c r="AF39" s="34">
        <v>2</v>
      </c>
      <c r="AG39" s="29">
        <v>0</v>
      </c>
      <c r="AH39" s="28">
        <v>0</v>
      </c>
      <c r="AI39" s="29" t="s">
        <v>17</v>
      </c>
      <c r="AJ39" s="30">
        <v>2</v>
      </c>
      <c r="AK39" s="34"/>
      <c r="AL39" s="29"/>
      <c r="AM39" s="28"/>
      <c r="AN39" s="29"/>
      <c r="AO39" s="30"/>
      <c r="AP39" s="218"/>
      <c r="AQ39" s="337" t="str">
        <f>B37</f>
        <v>NRKIV1SGNC</v>
      </c>
      <c r="AR39" s="230"/>
      <c r="AS39" s="337"/>
      <c r="AT39" s="235"/>
      <c r="AU39" s="130"/>
    </row>
    <row r="40" spans="1:47" ht="15" customHeight="1">
      <c r="A40" s="197"/>
      <c r="B40" s="74" t="s">
        <v>255</v>
      </c>
      <c r="C40" s="24" t="s">
        <v>153</v>
      </c>
      <c r="D40" s="258">
        <f t="shared" si="4"/>
        <v>2</v>
      </c>
      <c r="E40" s="75">
        <f t="shared" si="5"/>
        <v>3</v>
      </c>
      <c r="F40" s="75">
        <v>6</v>
      </c>
      <c r="G40" s="34"/>
      <c r="H40" s="29"/>
      <c r="I40" s="28"/>
      <c r="J40" s="29"/>
      <c r="K40" s="30"/>
      <c r="L40" s="34"/>
      <c r="M40" s="29"/>
      <c r="N40" s="28"/>
      <c r="O40" s="29"/>
      <c r="P40" s="30"/>
      <c r="Q40" s="34"/>
      <c r="R40" s="29"/>
      <c r="S40" s="28"/>
      <c r="T40" s="29"/>
      <c r="U40" s="30"/>
      <c r="V40" s="34"/>
      <c r="W40" s="29"/>
      <c r="X40" s="28"/>
      <c r="Y40" s="29"/>
      <c r="Z40" s="30"/>
      <c r="AA40" s="34"/>
      <c r="AB40" s="28"/>
      <c r="AC40" s="28"/>
      <c r="AD40" s="29"/>
      <c r="AE40" s="30"/>
      <c r="AF40" s="34">
        <v>2</v>
      </c>
      <c r="AG40" s="29">
        <v>0</v>
      </c>
      <c r="AH40" s="28">
        <v>0</v>
      </c>
      <c r="AI40" s="29" t="s">
        <v>16</v>
      </c>
      <c r="AJ40" s="30">
        <v>3</v>
      </c>
      <c r="AK40" s="34"/>
      <c r="AL40" s="29"/>
      <c r="AM40" s="28"/>
      <c r="AN40" s="29"/>
      <c r="AO40" s="30"/>
      <c r="AP40" s="218"/>
      <c r="AQ40" s="337" t="str">
        <f>B37</f>
        <v>NRKIV1SGNC</v>
      </c>
      <c r="AR40" s="230"/>
      <c r="AS40" s="337"/>
      <c r="AT40" s="235"/>
      <c r="AU40" s="130"/>
    </row>
    <row r="41" spans="1:47" ht="15" customHeight="1">
      <c r="A41" s="197"/>
      <c r="B41" s="74" t="s">
        <v>256</v>
      </c>
      <c r="C41" s="24" t="s">
        <v>154</v>
      </c>
      <c r="D41" s="258">
        <f t="shared" si="4"/>
        <v>2</v>
      </c>
      <c r="E41" s="75">
        <f t="shared" si="5"/>
        <v>3</v>
      </c>
      <c r="F41" s="75">
        <v>6</v>
      </c>
      <c r="G41" s="34"/>
      <c r="H41" s="29"/>
      <c r="I41" s="28"/>
      <c r="J41" s="29"/>
      <c r="K41" s="30"/>
      <c r="L41" s="34"/>
      <c r="M41" s="29"/>
      <c r="N41" s="28"/>
      <c r="O41" s="29"/>
      <c r="P41" s="30"/>
      <c r="Q41" s="34"/>
      <c r="R41" s="29"/>
      <c r="S41" s="28"/>
      <c r="T41" s="29"/>
      <c r="U41" s="30"/>
      <c r="V41" s="34"/>
      <c r="W41" s="29"/>
      <c r="X41" s="28"/>
      <c r="Y41" s="29"/>
      <c r="Z41" s="30"/>
      <c r="AA41" s="34"/>
      <c r="AB41" s="28"/>
      <c r="AC41" s="28"/>
      <c r="AD41" s="29"/>
      <c r="AE41" s="30"/>
      <c r="AF41" s="34">
        <v>0</v>
      </c>
      <c r="AG41" s="29">
        <v>0</v>
      </c>
      <c r="AH41" s="28">
        <v>2</v>
      </c>
      <c r="AI41" s="29" t="s">
        <v>17</v>
      </c>
      <c r="AJ41" s="30">
        <v>3</v>
      </c>
      <c r="AK41" s="34"/>
      <c r="AL41" s="29"/>
      <c r="AM41" s="28"/>
      <c r="AN41" s="29"/>
      <c r="AO41" s="30"/>
      <c r="AP41" s="218"/>
      <c r="AQ41" s="337" t="str">
        <f>B37</f>
        <v>NRKIV1SGNC</v>
      </c>
      <c r="AR41" s="230"/>
      <c r="AS41" s="337"/>
      <c r="AT41" s="235"/>
      <c r="AU41" s="130"/>
    </row>
    <row r="42" spans="1:47" ht="15" customHeight="1">
      <c r="A42" s="197"/>
      <c r="B42" s="74" t="s">
        <v>257</v>
      </c>
      <c r="C42" s="24" t="s">
        <v>155</v>
      </c>
      <c r="D42" s="258">
        <f t="shared" si="4"/>
        <v>2</v>
      </c>
      <c r="E42" s="75">
        <f t="shared" si="5"/>
        <v>2</v>
      </c>
      <c r="F42" s="75">
        <v>7</v>
      </c>
      <c r="G42" s="34"/>
      <c r="H42" s="29"/>
      <c r="I42" s="28"/>
      <c r="J42" s="29"/>
      <c r="K42" s="30"/>
      <c r="L42" s="34"/>
      <c r="M42" s="29"/>
      <c r="N42" s="28"/>
      <c r="O42" s="29"/>
      <c r="P42" s="30"/>
      <c r="Q42" s="34"/>
      <c r="R42" s="29"/>
      <c r="S42" s="28"/>
      <c r="T42" s="29"/>
      <c r="U42" s="30"/>
      <c r="V42" s="34"/>
      <c r="W42" s="29"/>
      <c r="X42" s="28"/>
      <c r="Y42" s="29"/>
      <c r="Z42" s="30"/>
      <c r="AA42" s="34"/>
      <c r="AB42" s="28"/>
      <c r="AC42" s="28"/>
      <c r="AD42" s="29"/>
      <c r="AE42" s="30"/>
      <c r="AF42" s="34"/>
      <c r="AG42" s="29"/>
      <c r="AH42" s="28"/>
      <c r="AI42" s="29"/>
      <c r="AJ42" s="30"/>
      <c r="AK42" s="34">
        <v>1</v>
      </c>
      <c r="AL42" s="29">
        <v>0</v>
      </c>
      <c r="AM42" s="28">
        <v>1</v>
      </c>
      <c r="AN42" s="29" t="s">
        <v>16</v>
      </c>
      <c r="AO42" s="30">
        <v>2</v>
      </c>
      <c r="AP42" s="218"/>
      <c r="AQ42" s="337" t="str">
        <f>B40</f>
        <v>NRKIV2SGNC</v>
      </c>
      <c r="AR42" s="230"/>
      <c r="AS42" s="337" t="str">
        <f>B41</f>
        <v>NRKIV3SGNC</v>
      </c>
      <c r="AT42" s="235"/>
      <c r="AU42" s="130"/>
    </row>
    <row r="43" spans="1:47" ht="15" customHeight="1">
      <c r="A43" s="197"/>
      <c r="B43" s="74" t="s">
        <v>258</v>
      </c>
      <c r="C43" s="24" t="s">
        <v>156</v>
      </c>
      <c r="D43" s="258">
        <f t="shared" si="4"/>
        <v>2</v>
      </c>
      <c r="E43" s="75">
        <f t="shared" si="5"/>
        <v>3</v>
      </c>
      <c r="F43" s="75">
        <v>7</v>
      </c>
      <c r="G43" s="34"/>
      <c r="H43" s="29"/>
      <c r="I43" s="28"/>
      <c r="J43" s="29"/>
      <c r="K43" s="30"/>
      <c r="L43" s="34"/>
      <c r="M43" s="29"/>
      <c r="N43" s="28"/>
      <c r="O43" s="29"/>
      <c r="P43" s="30"/>
      <c r="Q43" s="34"/>
      <c r="R43" s="29"/>
      <c r="S43" s="28"/>
      <c r="T43" s="29"/>
      <c r="U43" s="30"/>
      <c r="V43" s="34"/>
      <c r="W43" s="29"/>
      <c r="X43" s="28"/>
      <c r="Y43" s="29"/>
      <c r="Z43" s="30"/>
      <c r="AA43" s="34"/>
      <c r="AB43" s="28"/>
      <c r="AC43" s="28"/>
      <c r="AD43" s="29"/>
      <c r="AE43" s="30"/>
      <c r="AF43" s="34"/>
      <c r="AG43" s="29"/>
      <c r="AH43" s="28"/>
      <c r="AI43" s="29"/>
      <c r="AJ43" s="30"/>
      <c r="AK43" s="34">
        <v>0</v>
      </c>
      <c r="AL43" s="29">
        <v>0</v>
      </c>
      <c r="AM43" s="28">
        <v>2</v>
      </c>
      <c r="AN43" s="29" t="s">
        <v>17</v>
      </c>
      <c r="AO43" s="30">
        <v>3</v>
      </c>
      <c r="AP43" s="218"/>
      <c r="AQ43" s="337" t="str">
        <f>B40</f>
        <v>NRKIV2SGNC</v>
      </c>
      <c r="AR43" s="230"/>
      <c r="AS43" s="337" t="str">
        <f>B41</f>
        <v>NRKIV3SGNC</v>
      </c>
      <c r="AT43" s="235"/>
      <c r="AU43" s="130"/>
    </row>
    <row r="44" spans="1:47" ht="15" customHeight="1">
      <c r="A44" s="269"/>
      <c r="B44" s="22" t="s">
        <v>245</v>
      </c>
      <c r="C44" s="25" t="s">
        <v>139</v>
      </c>
      <c r="D44" s="258">
        <f t="shared" si="4"/>
        <v>2</v>
      </c>
      <c r="E44" s="386">
        <f t="shared" si="5"/>
        <v>2</v>
      </c>
      <c r="F44" s="386">
        <v>6</v>
      </c>
      <c r="G44" s="387"/>
      <c r="H44" s="114"/>
      <c r="I44" s="36"/>
      <c r="J44" s="37"/>
      <c r="K44" s="38"/>
      <c r="L44" s="36"/>
      <c r="M44" s="114"/>
      <c r="N44" s="36"/>
      <c r="O44" s="37"/>
      <c r="P44" s="38"/>
      <c r="Q44" s="36"/>
      <c r="R44" s="114"/>
      <c r="S44" s="36"/>
      <c r="T44" s="37"/>
      <c r="U44" s="38"/>
      <c r="V44" s="36"/>
      <c r="W44" s="114"/>
      <c r="X44" s="45"/>
      <c r="Y44" s="37"/>
      <c r="Z44" s="38"/>
      <c r="AA44" s="36"/>
      <c r="AB44" s="114"/>
      <c r="AC44" s="36"/>
      <c r="AD44" s="37"/>
      <c r="AE44" s="38"/>
      <c r="AF44" s="387">
        <v>2</v>
      </c>
      <c r="AG44" s="114">
        <v>0</v>
      </c>
      <c r="AH44" s="36">
        <v>0</v>
      </c>
      <c r="AI44" s="37" t="s">
        <v>16</v>
      </c>
      <c r="AJ44" s="38">
        <v>2</v>
      </c>
      <c r="AK44" s="387"/>
      <c r="AL44" s="114"/>
      <c r="AM44" s="36"/>
      <c r="AN44" s="37"/>
      <c r="AO44" s="38"/>
      <c r="AP44" s="388" t="str">
        <f>'BSc tanterv nappali'!A54</f>
        <v>26.</v>
      </c>
      <c r="AQ44" s="272" t="str">
        <f>'BSc tanterv nappali'!B54</f>
        <v>NRKSS1SSNC</v>
      </c>
      <c r="AR44" s="293"/>
      <c r="AS44" s="319"/>
      <c r="AT44" s="321"/>
      <c r="AU44" s="322"/>
    </row>
    <row r="45" spans="1:47" ht="15" customHeight="1">
      <c r="A45" s="269"/>
      <c r="B45" s="22" t="s">
        <v>246</v>
      </c>
      <c r="C45" s="25" t="s">
        <v>121</v>
      </c>
      <c r="D45" s="258">
        <f t="shared" si="4"/>
        <v>3</v>
      </c>
      <c r="E45" s="386">
        <f t="shared" si="5"/>
        <v>3</v>
      </c>
      <c r="F45" s="386">
        <v>6</v>
      </c>
      <c r="G45" s="387"/>
      <c r="H45" s="114"/>
      <c r="I45" s="36"/>
      <c r="J45" s="37"/>
      <c r="K45" s="38"/>
      <c r="L45" s="36"/>
      <c r="M45" s="114"/>
      <c r="N45" s="36"/>
      <c r="O45" s="37"/>
      <c r="P45" s="38"/>
      <c r="Q45" s="36"/>
      <c r="R45" s="114"/>
      <c r="S45" s="36"/>
      <c r="T45" s="37"/>
      <c r="U45" s="38"/>
      <c r="V45" s="36"/>
      <c r="W45" s="114"/>
      <c r="X45" s="45"/>
      <c r="Y45" s="37"/>
      <c r="Z45" s="38"/>
      <c r="AA45" s="36"/>
      <c r="AB45" s="114"/>
      <c r="AC45" s="36"/>
      <c r="AD45" s="37"/>
      <c r="AE45" s="38"/>
      <c r="AF45" s="387">
        <v>2</v>
      </c>
      <c r="AG45" s="114">
        <v>0</v>
      </c>
      <c r="AH45" s="36">
        <v>1</v>
      </c>
      <c r="AI45" s="37" t="s">
        <v>16</v>
      </c>
      <c r="AJ45" s="38">
        <v>3</v>
      </c>
      <c r="AK45" s="387"/>
      <c r="AL45" s="114"/>
      <c r="AM45" s="36"/>
      <c r="AN45" s="37"/>
      <c r="AO45" s="38"/>
      <c r="AP45" s="388" t="str">
        <f>'BSc tanterv nappali'!A63</f>
        <v>35.</v>
      </c>
      <c r="AQ45" s="272" t="str">
        <f>'BSc tanterv nappali'!B63</f>
        <v>NRKSA1SSNC</v>
      </c>
      <c r="AR45" s="293" t="str">
        <f>'BSc tanterv nappali'!A67</f>
        <v>39.</v>
      </c>
      <c r="AS45" s="272" t="str">
        <f>'BSc tanterv nappali'!B67</f>
        <v>NRKOR1SSNC</v>
      </c>
      <c r="AT45" s="321"/>
      <c r="AU45" s="323"/>
    </row>
    <row r="46" spans="1:47" ht="15" customHeight="1">
      <c r="A46" s="269"/>
      <c r="B46" s="44" t="s">
        <v>247</v>
      </c>
      <c r="C46" s="25" t="s">
        <v>131</v>
      </c>
      <c r="D46" s="258">
        <f t="shared" si="4"/>
        <v>2</v>
      </c>
      <c r="E46" s="386">
        <f t="shared" si="5"/>
        <v>2</v>
      </c>
      <c r="F46" s="386">
        <v>7</v>
      </c>
      <c r="G46" s="387"/>
      <c r="H46" s="114"/>
      <c r="I46" s="36"/>
      <c r="J46" s="37"/>
      <c r="K46" s="38"/>
      <c r="L46" s="36"/>
      <c r="M46" s="114"/>
      <c r="N46" s="36"/>
      <c r="O46" s="37"/>
      <c r="P46" s="38"/>
      <c r="Q46" s="36"/>
      <c r="R46" s="114"/>
      <c r="S46" s="36"/>
      <c r="T46" s="37"/>
      <c r="U46" s="38"/>
      <c r="V46" s="36"/>
      <c r="W46" s="114"/>
      <c r="X46" s="45"/>
      <c r="Y46" s="37"/>
      <c r="Z46" s="38"/>
      <c r="AA46" s="36"/>
      <c r="AB46" s="114"/>
      <c r="AC46" s="36"/>
      <c r="AD46" s="37"/>
      <c r="AE46" s="38"/>
      <c r="AF46" s="387"/>
      <c r="AG46" s="114"/>
      <c r="AH46" s="36"/>
      <c r="AI46" s="37"/>
      <c r="AJ46" s="38"/>
      <c r="AK46" s="387">
        <v>2</v>
      </c>
      <c r="AL46" s="114">
        <v>0</v>
      </c>
      <c r="AM46" s="36">
        <v>0</v>
      </c>
      <c r="AN46" s="37" t="s">
        <v>16</v>
      </c>
      <c r="AO46" s="38">
        <v>2</v>
      </c>
      <c r="AP46" s="388" t="str">
        <f>'BSc tanterv nappali'!A76</f>
        <v>48.</v>
      </c>
      <c r="AQ46" s="272" t="str">
        <f>'BSc tanterv nappali'!B76</f>
        <v>NRKIR2SSNC</v>
      </c>
      <c r="AR46" s="293"/>
      <c r="AS46" s="319"/>
      <c r="AT46" s="321"/>
      <c r="AU46" s="322"/>
    </row>
    <row r="47" spans="1:47" ht="15" customHeight="1">
      <c r="A47" s="269"/>
      <c r="B47" s="47" t="s">
        <v>248</v>
      </c>
      <c r="C47" s="24" t="s">
        <v>179</v>
      </c>
      <c r="D47" s="36">
        <v>12</v>
      </c>
      <c r="E47" s="386">
        <v>15</v>
      </c>
      <c r="F47" s="386">
        <v>7</v>
      </c>
      <c r="G47" s="36"/>
      <c r="H47" s="114"/>
      <c r="I47" s="36"/>
      <c r="J47" s="37"/>
      <c r="K47" s="38"/>
      <c r="L47" s="36"/>
      <c r="M47" s="114"/>
      <c r="N47" s="36"/>
      <c r="O47" s="37"/>
      <c r="P47" s="38"/>
      <c r="Q47" s="36"/>
      <c r="R47" s="114"/>
      <c r="S47" s="36"/>
      <c r="T47" s="37"/>
      <c r="U47" s="38"/>
      <c r="V47" s="36"/>
      <c r="W47" s="114"/>
      <c r="X47" s="36"/>
      <c r="Y47" s="37"/>
      <c r="Z47" s="38"/>
      <c r="AA47" s="36"/>
      <c r="AB47" s="114"/>
      <c r="AC47" s="36"/>
      <c r="AD47" s="37"/>
      <c r="AE47" s="38"/>
      <c r="AF47" s="387"/>
      <c r="AG47" s="114"/>
      <c r="AH47" s="36"/>
      <c r="AI47" s="37"/>
      <c r="AJ47" s="38"/>
      <c r="AK47" s="36">
        <v>12</v>
      </c>
      <c r="AL47" s="114"/>
      <c r="AM47" s="36"/>
      <c r="AN47" s="37"/>
      <c r="AO47" s="38">
        <v>15</v>
      </c>
      <c r="AP47" s="388"/>
      <c r="AQ47" s="272"/>
      <c r="AR47" s="293"/>
      <c r="AS47" s="319"/>
      <c r="AT47" s="321"/>
      <c r="AU47" s="322"/>
    </row>
    <row r="48" spans="1:47" ht="12.75">
      <c r="A48" s="285" t="s">
        <v>180</v>
      </c>
      <c r="B48" s="69"/>
      <c r="C48" s="67"/>
      <c r="D48" s="15"/>
      <c r="E48" s="39"/>
      <c r="F48" s="39"/>
      <c r="G48" s="15"/>
      <c r="H48" s="15"/>
      <c r="I48" s="15"/>
      <c r="J48" s="15"/>
      <c r="K48" s="79"/>
      <c r="L48" s="15"/>
      <c r="M48" s="15"/>
      <c r="N48" s="15"/>
      <c r="O48" s="15"/>
      <c r="P48" s="15"/>
      <c r="Q48" s="15"/>
      <c r="R48" s="15"/>
      <c r="S48" s="15"/>
      <c r="T48" s="15"/>
      <c r="U48" s="79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20"/>
      <c r="AQ48" s="66"/>
      <c r="AR48" s="229"/>
      <c r="AS48" s="66"/>
      <c r="AT48" s="229"/>
      <c r="AU48" s="66"/>
    </row>
  </sheetData>
  <sheetProtection/>
  <mergeCells count="26">
    <mergeCell ref="B36:C36"/>
    <mergeCell ref="AS22:AS23"/>
    <mergeCell ref="AT22:AT23"/>
    <mergeCell ref="B25:C25"/>
    <mergeCell ref="A21:AU21"/>
    <mergeCell ref="B22:B23"/>
    <mergeCell ref="C22:C23"/>
    <mergeCell ref="G22:AJ22"/>
    <mergeCell ref="AP22:AP23"/>
    <mergeCell ref="AQ22:AQ23"/>
    <mergeCell ref="AR22:AR23"/>
    <mergeCell ref="AU22:AU23"/>
    <mergeCell ref="G3:AJ3"/>
    <mergeCell ref="B7:C7"/>
    <mergeCell ref="D5:E5"/>
    <mergeCell ref="B6:C6"/>
    <mergeCell ref="B3:B4"/>
    <mergeCell ref="C3:C4"/>
    <mergeCell ref="AQ3:AQ4"/>
    <mergeCell ref="AR3:AR4"/>
    <mergeCell ref="A2:AU2"/>
    <mergeCell ref="B1:C1"/>
    <mergeCell ref="AS3:AS4"/>
    <mergeCell ref="AT3:AT4"/>
    <mergeCell ref="AU3:AU4"/>
    <mergeCell ref="AP3:AP4"/>
  </mergeCells>
  <printOptions horizontalCentered="1"/>
  <pageMargins left="0.15748031496062992" right="0.15748031496062992" top="1.4566929133858268" bottom="0.3937007874015748" header="0.7874015748031497" footer="0.31496062992125984"/>
  <pageSetup firstPageNumber="1" useFirstPageNumber="1" horizontalDpi="300" verticalDpi="300" orientation="landscape" paperSize="9" scale="45" r:id="rId1"/>
  <headerFooter alignWithMargins="0">
    <oddHeader>&amp;L&amp;"Arial,Félkövér"&amp;12Budapesti Műszaki Főiskola 
Neumann János Informatikai Kar&amp;C&amp;"Arial CE,Félkövér"&amp;14BSc Mintatanterv 
Nappali tagozat&amp;10
&amp;R&amp;"Arial CE,Félkövér"Érvényes: 2008/2009. tanévtől</oddHeader>
    <oddFooter>&amp;L&amp;D &amp;C&amp;11Tanterv - Nappali
 &amp;F&amp;8
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Gábor</cp:lastModifiedBy>
  <cp:lastPrinted>2008-06-05T12:38:31Z</cp:lastPrinted>
  <dcterms:created xsi:type="dcterms:W3CDTF">2001-09-27T10:36:13Z</dcterms:created>
  <dcterms:modified xsi:type="dcterms:W3CDTF">2014-02-10T09:34:40Z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-476181024</vt:i4>
  </property>
  <property fmtid="{D5CDD505-2E9C-101B-9397-08002B2CF9AE}" pid="3" name="_EmailSubject">
    <vt:lpwstr>tantervek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1626500419</vt:i4>
  </property>
  <property fmtid="{D5CDD505-2E9C-101B-9397-08002B2CF9AE}" pid="7" name="_ReviewingToolsShownOnce">
    <vt:lpwstr/>
  </property>
</Properties>
</file>