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5440" windowHeight="6525" tabRatio="315" activeTab="0"/>
  </bookViews>
  <sheets>
    <sheet name="BSc tanterv 8" sheetId="1" r:id="rId1"/>
  </sheets>
  <definedNames>
    <definedName name="_xlnm.Print_Area" localSheetId="0">'BSc tanterv 8'!$A$1:$AR$90</definedName>
    <definedName name="Z_1A778389_3C8D_477A_A1AF_EB6421179194_.wvu.FilterData" localSheetId="0" hidden="1">'BSc tanterv 8'!$B$7:$AR$7</definedName>
    <definedName name="Z_1A778389_3C8D_477A_A1AF_EB6421179194_.wvu.PrintArea" localSheetId="0" hidden="1">'BSc tanterv 8'!$A$1:$AR$91</definedName>
    <definedName name="Z_1A778389_3C8D_477A_A1AF_EB6421179194_.wvu.Rows" localSheetId="0" hidden="1">'BSc tanterv 8'!$1:$1,'BSc tanterv 8'!$6:$6</definedName>
    <definedName name="Z_22504D0A_A8C7_4755_8252_1C4B7D4D3371_.wvu.FilterData" localSheetId="0" hidden="1">'BSc tanterv 8'!$B$7:$AR$7</definedName>
    <definedName name="Z_22504D0A_A8C7_4755_8252_1C4B7D4D3371_.wvu.PrintArea" localSheetId="0" hidden="1">'BSc tanterv 8'!$A$1:$AR$91</definedName>
    <definedName name="Z_22504D0A_A8C7_4755_8252_1C4B7D4D3371_.wvu.Rows" localSheetId="0" hidden="1">'BSc tanterv 8'!$1:$1,'BSc tanterv 8'!$6:$6</definedName>
    <definedName name="Z_B4D6F00B_AEDA_4868_AFED_D7554E8728DA_.wvu.FilterData" localSheetId="0" hidden="1">'BSc tanterv 8'!$B$7:$AR$7</definedName>
    <definedName name="Z_B4D6F00B_AEDA_4868_AFED_D7554E8728DA_.wvu.PrintArea" localSheetId="0" hidden="1">'BSc tanterv 8'!$A$1:$AR$91</definedName>
    <definedName name="Z_B4D6F00B_AEDA_4868_AFED_D7554E8728DA_.wvu.Rows" localSheetId="0" hidden="1">'BSc tanterv 8'!$1:$1,'BSc tanterv 8'!$6:$6</definedName>
    <definedName name="Z_F4EC6C0B_6995_41FF_8E64_408128C49E1D_.wvu.FilterData" localSheetId="0" hidden="1">'BSc tanterv 8'!$B$7:$AR$7</definedName>
    <definedName name="Z_F4EC6C0B_6995_41FF_8E64_408128C49E1D_.wvu.PrintArea" localSheetId="0" hidden="1">'BSc tanterv 8'!$A$1:$AR$91</definedName>
    <definedName name="Z_F4EC6C0B_6995_41FF_8E64_408128C49E1D_.wvu.Rows" localSheetId="0" hidden="1">'BSc tanterv 8'!$1:$1,'BSc tanterv 8'!$6:$6</definedName>
  </definedNames>
  <calcPr fullCalcOnLoad="1"/>
</workbook>
</file>

<file path=xl/sharedStrings.xml><?xml version="1.0" encoding="utf-8"?>
<sst xmlns="http://schemas.openxmlformats.org/spreadsheetml/2006/main" count="272" uniqueCount="152">
  <si>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</si>
  <si>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</si>
  <si>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</si>
  <si>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</si>
  <si>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</si>
  <si>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</si>
  <si>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</si>
  <si>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</si>
  <si>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</si>
  <si>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</si>
  <si>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</si>
  <si>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</si>
  <si>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</si>
  <si>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</si>
  <si>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</si>
  <si>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</si>
  <si>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</si>
  <si>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</si>
  <si>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</si>
  <si>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</si>
  <si>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</si>
  <si>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</si>
  <si>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Előtanulmány</t>
  </si>
  <si>
    <r>
      <t>kredi</t>
    </r>
    <r>
      <rPr>
        <b/>
        <sz val="12"/>
        <rFont val="Arial CE"/>
        <family val="0"/>
      </rPr>
      <t>t</t>
    </r>
  </si>
  <si>
    <t>é</t>
  </si>
  <si>
    <t>Évközi jegy (é)</t>
  </si>
  <si>
    <t>Nappali tagozat</t>
  </si>
  <si>
    <t>Szakmai törzsanyag                                            összesen:</t>
  </si>
  <si>
    <t>a</t>
  </si>
  <si>
    <t>Aláírás (a)</t>
  </si>
  <si>
    <t>Záróvizsga tárgyak:</t>
  </si>
  <si>
    <t>Alkotmány- és közigazgatás-történet</t>
  </si>
  <si>
    <t>Közigazgatás alapintézményei</t>
  </si>
  <si>
    <t>Alapozó ismeretek                                                összesen:</t>
  </si>
  <si>
    <t>Civilisztika I.</t>
  </si>
  <si>
    <t>Civilisztika II.</t>
  </si>
  <si>
    <t>Statisztika</t>
  </si>
  <si>
    <t>Számvitel</t>
  </si>
  <si>
    <t>EU ismeretek</t>
  </si>
  <si>
    <t>Közigazgatási büntetőjog</t>
  </si>
  <si>
    <t>Közszolgálati jog</t>
  </si>
  <si>
    <t>Agrár- és vidékfejlesztési igazgatás</t>
  </si>
  <si>
    <t>Differenciált szakmai ismeretek                                               összesen:</t>
  </si>
  <si>
    <t>Szabadon választható tárgyak                                                    összesen:</t>
  </si>
  <si>
    <t>Szakmai gyakorlat:</t>
  </si>
  <si>
    <t>Igazgatásszervező alapképzési szak</t>
  </si>
  <si>
    <t>Ingatlan-nyilvántartási szakirány</t>
  </si>
  <si>
    <t>Alkotmányjogi ismeretek</t>
  </si>
  <si>
    <t>Informatika I.</t>
  </si>
  <si>
    <t>Informatika II.</t>
  </si>
  <si>
    <t>Informatika III.</t>
  </si>
  <si>
    <t>Logika</t>
  </si>
  <si>
    <t>Térképtani alapismeretek</t>
  </si>
  <si>
    <t>EU és magyar birtokpolitika</t>
  </si>
  <si>
    <t>Birtokrendezés</t>
  </si>
  <si>
    <t>Közgazdaságtan I.</t>
  </si>
  <si>
    <t>Közgazdaságtan II.</t>
  </si>
  <si>
    <t>Ingatlan-gazdaságtan</t>
  </si>
  <si>
    <t>Civilisztika III.</t>
  </si>
  <si>
    <t>Filozófia</t>
  </si>
  <si>
    <t>Szociológia és politológia I.</t>
  </si>
  <si>
    <t>Szociológia és politológia II.</t>
  </si>
  <si>
    <t>Kommunikáció</t>
  </si>
  <si>
    <t>Környezet- és természetvédelem</t>
  </si>
  <si>
    <t>Önkormányzati igazgatás I.</t>
  </si>
  <si>
    <t>Önkormányzati igazgatás II.</t>
  </si>
  <si>
    <t>Közigazgatási jog I.</t>
  </si>
  <si>
    <t>Közigazgatási jog II.</t>
  </si>
  <si>
    <t>Magyar szakigazgatási jog</t>
  </si>
  <si>
    <t>Az üzleti jog alanyai, az üzleti élet szervezetei és szerződései</t>
  </si>
  <si>
    <t>Ingatlanjog</t>
  </si>
  <si>
    <t>Ingatlan-nyilvántartás és adatkezelés I.</t>
  </si>
  <si>
    <t>Ingatlan-nyilvántartás és adatkezelés II.</t>
  </si>
  <si>
    <t>Településtan és -szerkezet</t>
  </si>
  <si>
    <t>Polgári eljárásjogi ismeretek I.</t>
  </si>
  <si>
    <t>Polgári eljárásjogi ismeretek II.</t>
  </si>
  <si>
    <t>Pénzügyi ellenőrzés és intézményrendszere</t>
  </si>
  <si>
    <t>Államháztartási és pénzügyi jogi ismeretek I.</t>
  </si>
  <si>
    <t>Államháztartási és pénzügyi jogi ismeretek II.</t>
  </si>
  <si>
    <t>Közigazgatási menedzsment I.</t>
  </si>
  <si>
    <t>Közigazgatási menedzsment II.</t>
  </si>
  <si>
    <t>Földminősítés</t>
  </si>
  <si>
    <t>Ingatlanértékelési ismeretek</t>
  </si>
  <si>
    <t>Térinformatikai alkalmazások</t>
  </si>
  <si>
    <t>Építési alapismeretek</t>
  </si>
  <si>
    <t>Jogalkotástan</t>
  </si>
  <si>
    <t>Szakmai idegen nyelv I.</t>
  </si>
  <si>
    <t>Szakmai idegen nyelv II.</t>
  </si>
  <si>
    <t>Térinformatikai menedzsment</t>
  </si>
  <si>
    <t>Fotointerpretáció és távérzékelés</t>
  </si>
  <si>
    <t>Szakdolgozat II.</t>
  </si>
  <si>
    <t>Szakdolgozat I.</t>
  </si>
  <si>
    <t>6 hét közszolgálati gyakorlat 240 óra.</t>
  </si>
  <si>
    <t>Közigazgatási jog I. II.</t>
  </si>
  <si>
    <t>Ingatlan-nyilvántartás és adatkezelés I. II.</t>
  </si>
  <si>
    <t>AGBNIAKT0A</t>
  </si>
  <si>
    <t>AGBNIINF1A</t>
  </si>
  <si>
    <t>AGBNILOG0A</t>
  </si>
  <si>
    <t>AGBNITÉI0A</t>
  </si>
  <si>
    <t>AGBNIKÖG1A</t>
  </si>
  <si>
    <t>AGBNICIV1A</t>
  </si>
  <si>
    <t>AGBNIFIL0A</t>
  </si>
  <si>
    <t>AGBNISZP1A</t>
  </si>
  <si>
    <t>AGBNIKIA0A</t>
  </si>
  <si>
    <t>AGBNITTS0A</t>
  </si>
  <si>
    <t>Bevezetés az ingatlanjogba</t>
  </si>
  <si>
    <t>AGBNVBIJ0C</t>
  </si>
  <si>
    <t>AGBNIAJI0A</t>
  </si>
  <si>
    <t>AGBNIINF2A</t>
  </si>
  <si>
    <t>AGBNIEMB0A</t>
  </si>
  <si>
    <t>AGBNIKÖG2A</t>
  </si>
  <si>
    <t>AGBNICIV2A</t>
  </si>
  <si>
    <t>AGBNISTA0A</t>
  </si>
  <si>
    <t>AGBNISZP2A</t>
  </si>
  <si>
    <t>AGBNIKOM0A</t>
  </si>
  <si>
    <t>AGBNIKTV0B</t>
  </si>
  <si>
    <t>AGBNISZV0B</t>
  </si>
  <si>
    <t>AGBNIFIT0C</t>
  </si>
  <si>
    <t>AGBNIINF3A</t>
  </si>
  <si>
    <t>AGBNIBIR0B</t>
  </si>
  <si>
    <t>AGBNIIGT0B</t>
  </si>
  <si>
    <t>AGBNICIV3A</t>
  </si>
  <si>
    <t>AGBNIÖKI1B</t>
  </si>
  <si>
    <t>AGBNIKIJ1A</t>
  </si>
  <si>
    <t>AGBNIAVI0B</t>
  </si>
  <si>
    <t>AGBNIÜJS0A</t>
  </si>
  <si>
    <t>AGBNITIA0B</t>
  </si>
  <si>
    <t>AGBNIÖKI2B</t>
  </si>
  <si>
    <t>AGBNIKIJ2A</t>
  </si>
  <si>
    <t>AGBNIINJ0A</t>
  </si>
  <si>
    <t>AGBNIEUI0B</t>
  </si>
  <si>
    <t>AGBNIPEI0B</t>
  </si>
  <si>
    <t>AGBNIÁPI1A</t>
  </si>
  <si>
    <t>AGBNIFÖM0B</t>
  </si>
  <si>
    <t>AGBNIÉAI0B</t>
  </si>
  <si>
    <t>AGBNIJOA0B</t>
  </si>
  <si>
    <t>AGBNITÉM0C</t>
  </si>
  <si>
    <t>AGBNIMSJ0B</t>
  </si>
  <si>
    <t>AGBNIINA1B</t>
  </si>
  <si>
    <t>AGBNIPEI1A</t>
  </si>
  <si>
    <t>AGBNIÁPI2A</t>
  </si>
  <si>
    <t>AGBNIKME1B</t>
  </si>
  <si>
    <t>AGBNISZD1B</t>
  </si>
  <si>
    <t>AGBNIINA2B</t>
  </si>
  <si>
    <t>AGBNIPEI2A</t>
  </si>
  <si>
    <t>AGBNIKME2B</t>
  </si>
  <si>
    <t>AGBNIIÉI0B</t>
  </si>
  <si>
    <t>AGBNISSJ0B</t>
  </si>
  <si>
    <t>AGBNIKPJ0B</t>
  </si>
  <si>
    <t>AGBNISZD2B</t>
  </si>
  <si>
    <t>AGBNIANG1K, AGBNINÉM1K</t>
  </si>
  <si>
    <t>AGBNIANG2K, AGBNINÉM2K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</si>
</sst>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&quot;.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u val="single"/>
      <sz val="6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 style="double"/>
    </border>
    <border>
      <left style="medium"/>
      <right style="thin"/>
      <top style="thin"/>
      <bottom style="thin"/>
    </border>
    <border>
      <left/>
      <right style="medium"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thin"/>
      <right/>
      <top style="thin"/>
      <bottom style="thin"/>
    </border>
    <border>
      <left/>
      <right style="medium"/>
      <top style="dotted"/>
      <bottom style="medium"/>
    </border>
    <border>
      <left/>
      <right style="medium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/>
      <right style="dotted"/>
      <top style="thin"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/>
      <top style="thin"/>
      <bottom style="thin"/>
    </border>
    <border>
      <left/>
      <right style="medium"/>
      <top/>
      <bottom style="double"/>
    </border>
    <border>
      <left style="medium"/>
      <right style="dotted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dotted"/>
      <top/>
      <bottom style="double"/>
    </border>
    <border>
      <left style="dotted"/>
      <right style="medium"/>
      <top/>
      <bottom style="double"/>
    </border>
    <border>
      <left style="dotted"/>
      <right/>
      <top/>
      <bottom style="double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/>
      <right style="thin"/>
      <top style="thin"/>
      <bottom style="dotted"/>
    </border>
    <border>
      <left style="dotted"/>
      <right style="medium"/>
      <top/>
      <bottom style="dotted"/>
    </border>
    <border>
      <left style="medium"/>
      <right/>
      <top style="thin"/>
      <bottom style="dashed"/>
    </border>
    <border>
      <left style="dotted"/>
      <right style="dotted"/>
      <top style="thin"/>
      <bottom style="dashed"/>
    </border>
    <border>
      <left/>
      <right style="dotted"/>
      <top style="thin"/>
      <bottom style="dashed"/>
    </border>
    <border>
      <left style="dotted"/>
      <right style="medium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 style="medium"/>
      <right style="dotted"/>
      <top style="dotted"/>
      <bottom style="medium"/>
    </border>
    <border>
      <left/>
      <right style="medium"/>
      <top style="thin">
        <color indexed="8"/>
      </top>
      <bottom style="hair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dotted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/>
      <bottom style="double"/>
    </border>
    <border>
      <left style="medium"/>
      <right style="thin"/>
      <top style="dotted"/>
      <bottom style="medium"/>
    </border>
    <border>
      <left style="medium"/>
      <right style="thin"/>
      <top/>
      <bottom style="dotted"/>
    </border>
    <border>
      <left style="medium"/>
      <right/>
      <top style="double"/>
      <bottom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dotted"/>
      <bottom style="dotted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/>
      <top style="dotted"/>
      <bottom style="medium"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dotted"/>
      <bottom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dotted"/>
      <bottom style="medium"/>
    </border>
    <border>
      <left/>
      <right style="thin"/>
      <top/>
      <bottom style="dotted"/>
    </border>
    <border>
      <left style="medium">
        <color indexed="8"/>
      </left>
      <right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/>
      <right style="dotted"/>
      <top>
        <color indexed="63"/>
      </top>
      <bottom>
        <color indexed="63"/>
      </bottom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32" borderId="16" xfId="0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33" borderId="42" xfId="0" applyFont="1" applyFill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6" fillId="0" borderId="54" xfId="0" applyFont="1" applyBorder="1" applyAlignment="1">
      <alignment horizontal="right" vertical="center"/>
    </xf>
    <xf numFmtId="0" fontId="4" fillId="32" borderId="20" xfId="0" applyFont="1" applyFill="1" applyBorder="1" applyAlignment="1">
      <alignment vertical="center"/>
    </xf>
    <xf numFmtId="0" fontId="4" fillId="32" borderId="34" xfId="0" applyFont="1" applyFill="1" applyBorder="1" applyAlignment="1">
      <alignment vertical="center"/>
    </xf>
    <xf numFmtId="0" fontId="4" fillId="32" borderId="35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55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0" fontId="4" fillId="32" borderId="36" xfId="0" applyFont="1" applyFill="1" applyBorder="1" applyAlignment="1">
      <alignment horizontal="left" vertical="center" wrapText="1"/>
    </xf>
    <xf numFmtId="0" fontId="4" fillId="32" borderId="70" xfId="0" applyFont="1" applyFill="1" applyBorder="1" applyAlignment="1">
      <alignment vertical="center"/>
    </xf>
    <xf numFmtId="0" fontId="4" fillId="32" borderId="71" xfId="0" applyFont="1" applyFill="1" applyBorder="1" applyAlignment="1">
      <alignment vertical="center"/>
    </xf>
    <xf numFmtId="0" fontId="4" fillId="32" borderId="72" xfId="0" applyFont="1" applyFill="1" applyBorder="1" applyAlignment="1">
      <alignment vertical="center"/>
    </xf>
    <xf numFmtId="0" fontId="4" fillId="32" borderId="73" xfId="0" applyFont="1" applyFill="1" applyBorder="1" applyAlignment="1">
      <alignment vertical="center"/>
    </xf>
    <xf numFmtId="0" fontId="4" fillId="32" borderId="74" xfId="0" applyFont="1" applyFill="1" applyBorder="1" applyAlignment="1">
      <alignment vertical="center"/>
    </xf>
    <xf numFmtId="0" fontId="6" fillId="32" borderId="73" xfId="0" applyFont="1" applyFill="1" applyBorder="1" applyAlignment="1">
      <alignment horizontal="right" vertical="center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6" fillId="0" borderId="80" xfId="0" applyFont="1" applyBorder="1" applyAlignment="1">
      <alignment horizontal="right" vertical="center"/>
    </xf>
    <xf numFmtId="0" fontId="4" fillId="0" borderId="81" xfId="0" applyFont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6" fillId="0" borderId="83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0" fillId="0" borderId="85" xfId="0" applyFont="1" applyBorder="1" applyAlignment="1">
      <alignment horizontal="center"/>
    </xf>
    <xf numFmtId="0" fontId="0" fillId="32" borderId="12" xfId="0" applyFont="1" applyFill="1" applyBorder="1" applyAlignment="1">
      <alignment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horizontal="right"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6" fillId="0" borderId="57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4" fillId="0" borderId="91" xfId="0" applyFont="1" applyFill="1" applyBorder="1" applyAlignment="1">
      <alignment vertical="center"/>
    </xf>
    <xf numFmtId="0" fontId="4" fillId="33" borderId="92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9" fontId="4" fillId="0" borderId="0" xfId="6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9" fontId="10" fillId="0" borderId="0" xfId="6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0" fillId="0" borderId="0" xfId="6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32" borderId="93" xfId="0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6" fillId="0" borderId="61" xfId="0" applyFont="1" applyBorder="1" applyAlignment="1">
      <alignment horizontal="right" vertical="center"/>
    </xf>
    <xf numFmtId="0" fontId="4" fillId="34" borderId="44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67" xfId="0" applyFont="1" applyBorder="1" applyAlignment="1">
      <alignment vertical="center"/>
    </xf>
    <xf numFmtId="49" fontId="3" fillId="0" borderId="96" xfId="0" applyNumberFormat="1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43" xfId="0" applyNumberFormat="1" applyFont="1" applyFill="1" applyBorder="1" applyAlignment="1">
      <alignment horizontal="left" vertical="center"/>
    </xf>
    <xf numFmtId="0" fontId="0" fillId="0" borderId="57" xfId="0" applyFont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0" fontId="0" fillId="32" borderId="34" xfId="0" applyFont="1" applyFill="1" applyBorder="1" applyAlignment="1">
      <alignment/>
    </xf>
    <xf numFmtId="0" fontId="0" fillId="0" borderId="47" xfId="0" applyFont="1" applyBorder="1" applyAlignment="1">
      <alignment/>
    </xf>
    <xf numFmtId="49" fontId="3" fillId="0" borderId="98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33" borderId="102" xfId="0" applyFont="1" applyFill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33" borderId="103" xfId="0" applyFont="1" applyFill="1" applyBorder="1" applyAlignment="1">
      <alignment vertical="center"/>
    </xf>
    <xf numFmtId="0" fontId="4" fillId="0" borderId="10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3" fillId="32" borderId="34" xfId="0" applyFont="1" applyFill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49" fontId="3" fillId="0" borderId="10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4" fillId="32" borderId="20" xfId="0" applyFont="1" applyFill="1" applyBorder="1" applyAlignment="1">
      <alignment horizontal="right" vertical="center"/>
    </xf>
    <xf numFmtId="0" fontId="4" fillId="32" borderId="69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109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5" fillId="0" borderId="110" xfId="0" applyFont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4" fillId="0" borderId="1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2" xfId="0" applyFont="1" applyBorder="1" applyAlignment="1">
      <alignment horizontal="right" vertical="center"/>
    </xf>
    <xf numFmtId="0" fontId="4" fillId="32" borderId="1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1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15" xfId="0" applyFont="1" applyBorder="1" applyAlignment="1">
      <alignment vertical="center" wrapText="1"/>
    </xf>
    <xf numFmtId="0" fontId="4" fillId="0" borderId="116" xfId="0" applyFont="1" applyBorder="1" applyAlignment="1">
      <alignment vertical="center" wrapText="1"/>
    </xf>
    <xf numFmtId="0" fontId="4" fillId="0" borderId="1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119" xfId="0" applyFont="1" applyFill="1" applyBorder="1" applyAlignment="1">
      <alignment vertical="center" wrapText="1"/>
    </xf>
    <xf numFmtId="0" fontId="4" fillId="0" borderId="120" xfId="0" applyFont="1" applyFill="1" applyBorder="1" applyAlignment="1">
      <alignment vertical="center"/>
    </xf>
    <xf numFmtId="0" fontId="4" fillId="0" borderId="121" xfId="0" applyFont="1" applyFill="1" applyBorder="1" applyAlignment="1">
      <alignment vertical="center"/>
    </xf>
    <xf numFmtId="0" fontId="6" fillId="0" borderId="120" xfId="0" applyFont="1" applyFill="1" applyBorder="1" applyAlignment="1">
      <alignment vertical="center"/>
    </xf>
    <xf numFmtId="0" fontId="4" fillId="0" borderId="122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49" fontId="3" fillId="0" borderId="123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75" fontId="4" fillId="0" borderId="95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175" fontId="6" fillId="32" borderId="20" xfId="0" applyNumberFormat="1" applyFont="1" applyFill="1" applyBorder="1" applyAlignment="1">
      <alignment horizontal="right"/>
    </xf>
    <xf numFmtId="175" fontId="6" fillId="0" borderId="108" xfId="0" applyNumberFormat="1" applyFont="1" applyBorder="1" applyAlignment="1">
      <alignment horizontal="right" vertical="center"/>
    </xf>
    <xf numFmtId="175" fontId="6" fillId="0" borderId="11" xfId="0" applyNumberFormat="1" applyFont="1" applyBorder="1" applyAlignment="1">
      <alignment horizontal="right" vertical="center"/>
    </xf>
    <xf numFmtId="175" fontId="4" fillId="32" borderId="20" xfId="0" applyNumberFormat="1" applyFont="1" applyFill="1" applyBorder="1" applyAlignment="1">
      <alignment horizontal="right" vertical="center"/>
    </xf>
    <xf numFmtId="175" fontId="6" fillId="0" borderId="95" xfId="0" applyNumberFormat="1" applyFont="1" applyBorder="1" applyAlignment="1">
      <alignment horizontal="right" vertical="center"/>
    </xf>
    <xf numFmtId="175" fontId="4" fillId="32" borderId="69" xfId="0" applyNumberFormat="1" applyFont="1" applyFill="1" applyBorder="1" applyAlignment="1">
      <alignment horizontal="right" vertical="center"/>
    </xf>
    <xf numFmtId="175" fontId="6" fillId="0" borderId="39" xfId="0" applyNumberFormat="1" applyFont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75" fontId="5" fillId="0" borderId="85" xfId="0" applyNumberFormat="1" applyFont="1" applyBorder="1" applyAlignment="1">
      <alignment horizontal="right"/>
    </xf>
    <xf numFmtId="175" fontId="4" fillId="0" borderId="114" xfId="0" applyNumberFormat="1" applyFont="1" applyFill="1" applyBorder="1" applyAlignment="1">
      <alignment horizontal="right" vertical="center"/>
    </xf>
    <xf numFmtId="175" fontId="4" fillId="0" borderId="114" xfId="0" applyNumberFormat="1" applyFont="1" applyBorder="1" applyAlignment="1">
      <alignment horizontal="right" vertical="center"/>
    </xf>
    <xf numFmtId="175" fontId="4" fillId="0" borderId="124" xfId="0" applyNumberFormat="1" applyFont="1" applyBorder="1" applyAlignment="1">
      <alignment horizontal="right" vertical="center"/>
    </xf>
    <xf numFmtId="175" fontId="5" fillId="32" borderId="35" xfId="0" applyNumberFormat="1" applyFont="1" applyFill="1" applyBorder="1" applyAlignment="1">
      <alignment horizontal="right"/>
    </xf>
    <xf numFmtId="175" fontId="7" fillId="0" borderId="14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75" fontId="6" fillId="32" borderId="12" xfId="0" applyNumberFormat="1" applyFont="1" applyFill="1" applyBorder="1" applyAlignment="1">
      <alignment horizontal="right"/>
    </xf>
    <xf numFmtId="175" fontId="5" fillId="0" borderId="125" xfId="0" applyNumberFormat="1" applyFont="1" applyBorder="1" applyAlignment="1">
      <alignment horizontal="right" vertical="center"/>
    </xf>
    <xf numFmtId="175" fontId="5" fillId="0" borderId="13" xfId="0" applyNumberFormat="1" applyFont="1" applyBorder="1" applyAlignment="1">
      <alignment horizontal="right"/>
    </xf>
    <xf numFmtId="175" fontId="4" fillId="0" borderId="126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11" xfId="0" applyFont="1" applyFill="1" applyBorder="1" applyAlignment="1">
      <alignment vertical="center"/>
    </xf>
    <xf numFmtId="0" fontId="3" fillId="0" borderId="108" xfId="0" applyFont="1" applyBorder="1" applyAlignment="1">
      <alignment vertical="center"/>
    </xf>
    <xf numFmtId="175" fontId="5" fillId="0" borderId="127" xfId="0" applyNumberFormat="1" applyFont="1" applyBorder="1" applyAlignment="1">
      <alignment horizontal="right"/>
    </xf>
    <xf numFmtId="0" fontId="3" fillId="0" borderId="3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75" fontId="6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8" fillId="0" borderId="105" xfId="0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4" fillId="34" borderId="40" xfId="0" applyFont="1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right" vertical="center"/>
    </xf>
    <xf numFmtId="175" fontId="6" fillId="0" borderId="12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5" fontId="6" fillId="0" borderId="129" xfId="0" applyNumberFormat="1" applyFont="1" applyBorder="1" applyAlignment="1">
      <alignment horizontal="right" vertical="center"/>
    </xf>
    <xf numFmtId="175" fontId="4" fillId="0" borderId="130" xfId="0" applyNumberFormat="1" applyFont="1" applyBorder="1" applyAlignment="1">
      <alignment horizontal="right" vertical="center"/>
    </xf>
    <xf numFmtId="175" fontId="6" fillId="0" borderId="62" xfId="0" applyNumberFormat="1" applyFont="1" applyBorder="1" applyAlignment="1">
      <alignment horizontal="right" vertical="center"/>
    </xf>
    <xf numFmtId="0" fontId="3" fillId="0" borderId="107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49" fontId="3" fillId="0" borderId="108" xfId="0" applyNumberFormat="1" applyFont="1" applyBorder="1" applyAlignment="1">
      <alignment horizontal="left" vertical="center"/>
    </xf>
    <xf numFmtId="0" fontId="4" fillId="0" borderId="131" xfId="0" applyFont="1" applyBorder="1" applyAlignment="1">
      <alignment vertical="center" wrapText="1"/>
    </xf>
    <xf numFmtId="0" fontId="4" fillId="0" borderId="13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08" xfId="0" applyFont="1" applyBorder="1" applyAlignment="1">
      <alignment horizontal="right" vertical="center"/>
    </xf>
    <xf numFmtId="0" fontId="3" fillId="0" borderId="133" xfId="0" applyFont="1" applyBorder="1" applyAlignment="1">
      <alignment vertical="center"/>
    </xf>
    <xf numFmtId="0" fontId="4" fillId="0" borderId="133" xfId="0" applyFont="1" applyBorder="1" applyAlignment="1">
      <alignment horizontal="right" vertical="center"/>
    </xf>
    <xf numFmtId="0" fontId="3" fillId="0" borderId="134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4" fillId="0" borderId="135" xfId="0" applyFont="1" applyFill="1" applyBorder="1" applyAlignment="1">
      <alignment vertical="center"/>
    </xf>
    <xf numFmtId="0" fontId="4" fillId="0" borderId="136" xfId="0" applyFont="1" applyFill="1" applyBorder="1" applyAlignment="1">
      <alignment vertical="center"/>
    </xf>
    <xf numFmtId="0" fontId="4" fillId="0" borderId="13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38" xfId="0" applyFont="1" applyFill="1" applyBorder="1" applyAlignment="1">
      <alignment vertical="center"/>
    </xf>
    <xf numFmtId="0" fontId="4" fillId="0" borderId="10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13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105" xfId="0" applyFont="1" applyFill="1" applyBorder="1" applyAlignment="1">
      <alignment vertical="center"/>
    </xf>
    <xf numFmtId="175" fontId="4" fillId="0" borderId="14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2" borderId="93" xfId="0" applyFont="1" applyFill="1" applyBorder="1" applyAlignment="1">
      <alignment vertical="center"/>
    </xf>
    <xf numFmtId="49" fontId="3" fillId="0" borderId="123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2" borderId="69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vertical="center" wrapText="1"/>
    </xf>
    <xf numFmtId="49" fontId="4" fillId="32" borderId="16" xfId="0" applyNumberFormat="1" applyFont="1" applyFill="1" applyBorder="1" applyAlignment="1">
      <alignment horizontal="left" vertical="center"/>
    </xf>
    <xf numFmtId="0" fontId="5" fillId="32" borderId="36" xfId="0" applyFont="1" applyFill="1" applyBorder="1" applyAlignment="1">
      <alignment vertical="center"/>
    </xf>
    <xf numFmtId="49" fontId="4" fillId="32" borderId="1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2" borderId="69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41" xfId="0" applyFont="1" applyBorder="1" applyAlignment="1">
      <alignment horizontal="right" vertical="center"/>
    </xf>
    <xf numFmtId="0" fontId="5" fillId="0" borderId="142" xfId="0" applyFont="1" applyBorder="1" applyAlignment="1">
      <alignment horizontal="right"/>
    </xf>
    <xf numFmtId="49" fontId="4" fillId="0" borderId="143" xfId="0" applyNumberFormat="1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146" xfId="0" applyFont="1" applyBorder="1" applyAlignment="1">
      <alignment vertical="center" wrapText="1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91"/>
  <sheetViews>
    <sheetView tabSelected="1" view="pageBreakPreview" zoomScale="75" zoomScaleNormal="50" zoomScaleSheetLayoutView="75" workbookViewId="0" topLeftCell="A2">
      <selection activeCell="AO44" sqref="AO44:AP44"/>
    </sheetView>
  </sheetViews>
  <sheetFormatPr defaultColWidth="9.00390625" defaultRowHeight="12.75"/>
  <cols>
    <col min="1" max="1" width="4.25390625" style="203" customWidth="1"/>
    <col min="2" max="2" width="14.625" style="7" customWidth="1"/>
    <col min="3" max="3" width="71.375" style="22" customWidth="1"/>
    <col min="4" max="4" width="6.625" style="21" customWidth="1"/>
    <col min="5" max="5" width="7.875" style="21" customWidth="1"/>
    <col min="6" max="6" width="4.875" style="21" bestFit="1" customWidth="1"/>
    <col min="7" max="7" width="4.375" style="21" customWidth="1"/>
    <col min="8" max="9" width="3.625" style="21" customWidth="1"/>
    <col min="10" max="10" width="4.75390625" style="21" customWidth="1"/>
    <col min="11" max="11" width="4.625" style="21" bestFit="1" customWidth="1"/>
    <col min="12" max="14" width="3.625" style="21" customWidth="1"/>
    <col min="15" max="15" width="4.75390625" style="21" customWidth="1"/>
    <col min="16" max="16" width="4.625" style="21" bestFit="1" customWidth="1"/>
    <col min="17" max="17" width="3.625" style="21" customWidth="1"/>
    <col min="18" max="21" width="4.625" style="21" bestFit="1" customWidth="1"/>
    <col min="22" max="22" width="3.625" style="21" customWidth="1"/>
    <col min="23" max="23" width="4.625" style="21" bestFit="1" customWidth="1"/>
    <col min="24" max="24" width="3.625" style="21" customWidth="1"/>
    <col min="25" max="25" width="4.125" style="21" customWidth="1"/>
    <col min="26" max="26" width="4.625" style="21" bestFit="1" customWidth="1"/>
    <col min="27" max="28" width="3.625" style="21" customWidth="1"/>
    <col min="29" max="29" width="3.375" style="21" customWidth="1"/>
    <col min="30" max="30" width="5.125" style="21" customWidth="1"/>
    <col min="31" max="31" width="4.625" style="21" bestFit="1" customWidth="1"/>
    <col min="32" max="34" width="3.625" style="21" customWidth="1"/>
    <col min="35" max="35" width="4.75390625" style="21" bestFit="1" customWidth="1"/>
    <col min="36" max="39" width="3.625" style="21" customWidth="1"/>
    <col min="40" max="40" width="5.00390625" style="21" bestFit="1" customWidth="1"/>
    <col min="41" max="41" width="5.00390625" style="203" customWidth="1"/>
    <col min="42" max="42" width="17.25390625" style="5" customWidth="1"/>
    <col min="43" max="43" width="5.125" style="203" customWidth="1"/>
    <col min="44" max="44" width="18.00390625" style="5" customWidth="1"/>
    <col min="45" max="45" width="9.125" style="21" customWidth="1"/>
    <col min="46" max="46" width="1.875" style="155" customWidth="1"/>
    <col min="47" max="48" width="9.25390625" style="79" bestFit="1" customWidth="1"/>
    <col min="49" max="49" width="9.125" style="79" customWidth="1"/>
    <col min="50" max="50" width="9.125" style="103" customWidth="1"/>
    <col min="51" max="51" width="9.125" style="156" customWidth="1"/>
    <col min="52" max="54" width="9.125" style="79" customWidth="1"/>
    <col min="55" max="16384" width="9.125" style="21" customWidth="1"/>
  </cols>
  <sheetData>
    <row r="1" ht="12.75" customHeight="1" hidden="1"/>
    <row r="2" spans="1:44" ht="21.75" customHeight="1">
      <c r="A2" s="325" t="s">
        <v>45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</row>
    <row r="3" spans="1:44" ht="21.75" customHeight="1">
      <c r="A3" s="334" t="s">
        <v>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</row>
    <row r="4" spans="2:44" ht="17.25" customHeight="1">
      <c r="B4" s="327"/>
      <c r="C4" s="3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04"/>
      <c r="AQ4" s="234" t="s">
        <v>26</v>
      </c>
      <c r="AR4" s="235"/>
    </row>
    <row r="5" spans="1:47" ht="16.5" thickBot="1">
      <c r="A5" s="328" t="s">
        <v>21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T5" s="350"/>
      <c r="AU5" s="336"/>
    </row>
    <row r="6" spans="2:47" ht="13.5" customHeight="1" hidden="1" thickBot="1">
      <c r="B6" s="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T6" s="351"/>
      <c r="AU6" s="336"/>
    </row>
    <row r="7" spans="1:47" ht="12.75" customHeight="1">
      <c r="A7" s="341"/>
      <c r="B7" s="343" t="s">
        <v>19</v>
      </c>
      <c r="C7" s="345" t="s">
        <v>2</v>
      </c>
      <c r="D7" s="27" t="s">
        <v>0</v>
      </c>
      <c r="E7" s="28" t="s">
        <v>23</v>
      </c>
      <c r="F7" s="347" t="s">
        <v>1</v>
      </c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29"/>
      <c r="AK7" s="29"/>
      <c r="AL7" s="29"/>
      <c r="AM7" s="30"/>
      <c r="AN7" s="31"/>
      <c r="AO7" s="355" t="s">
        <v>22</v>
      </c>
      <c r="AP7" s="356"/>
      <c r="AQ7" s="356"/>
      <c r="AR7" s="357"/>
      <c r="AS7" s="32"/>
      <c r="AT7" s="351"/>
      <c r="AU7" s="336"/>
    </row>
    <row r="8" spans="1:47" ht="13.5" customHeight="1" thickBot="1">
      <c r="A8" s="342"/>
      <c r="B8" s="344"/>
      <c r="C8" s="346"/>
      <c r="D8" s="33" t="s">
        <v>3</v>
      </c>
      <c r="E8" s="33"/>
      <c r="F8" s="34"/>
      <c r="G8" s="35"/>
      <c r="H8" s="35" t="s">
        <v>4</v>
      </c>
      <c r="I8" s="35"/>
      <c r="J8" s="36"/>
      <c r="K8" s="35"/>
      <c r="L8" s="35"/>
      <c r="M8" s="35" t="s">
        <v>5</v>
      </c>
      <c r="N8" s="35"/>
      <c r="O8" s="36"/>
      <c r="P8" s="35"/>
      <c r="Q8" s="35"/>
      <c r="R8" s="37" t="s">
        <v>6</v>
      </c>
      <c r="S8" s="35"/>
      <c r="T8" s="36"/>
      <c r="U8" s="35"/>
      <c r="V8" s="35"/>
      <c r="W8" s="37" t="s">
        <v>7</v>
      </c>
      <c r="X8" s="35"/>
      <c r="Y8" s="36"/>
      <c r="Z8" s="35"/>
      <c r="AA8" s="35"/>
      <c r="AB8" s="37" t="s">
        <v>8</v>
      </c>
      <c r="AC8" s="35"/>
      <c r="AD8" s="36"/>
      <c r="AE8" s="34"/>
      <c r="AF8" s="35"/>
      <c r="AG8" s="35" t="s">
        <v>9</v>
      </c>
      <c r="AH8" s="35"/>
      <c r="AI8" s="38"/>
      <c r="AJ8" s="34"/>
      <c r="AK8" s="35"/>
      <c r="AL8" s="35" t="s">
        <v>18</v>
      </c>
      <c r="AM8" s="35"/>
      <c r="AN8" s="36"/>
      <c r="AO8" s="358"/>
      <c r="AP8" s="359"/>
      <c r="AQ8" s="359"/>
      <c r="AR8" s="360"/>
      <c r="AS8" s="32"/>
      <c r="AT8" s="351"/>
      <c r="AU8" s="336"/>
    </row>
    <row r="9" spans="1:47" ht="15.75">
      <c r="A9" s="219"/>
      <c r="B9" s="1"/>
      <c r="C9" s="39"/>
      <c r="D9" s="40"/>
      <c r="E9" s="26"/>
      <c r="F9" s="41" t="s">
        <v>10</v>
      </c>
      <c r="G9" s="42" t="s">
        <v>12</v>
      </c>
      <c r="H9" s="42" t="s">
        <v>11</v>
      </c>
      <c r="I9" s="42" t="s">
        <v>13</v>
      </c>
      <c r="J9" s="43" t="s">
        <v>14</v>
      </c>
      <c r="K9" s="41" t="s">
        <v>10</v>
      </c>
      <c r="L9" s="42" t="s">
        <v>12</v>
      </c>
      <c r="M9" s="42" t="s">
        <v>11</v>
      </c>
      <c r="N9" s="42" t="s">
        <v>13</v>
      </c>
      <c r="O9" s="43" t="s">
        <v>14</v>
      </c>
      <c r="P9" s="41" t="s">
        <v>10</v>
      </c>
      <c r="Q9" s="42" t="s">
        <v>12</v>
      </c>
      <c r="R9" s="42" t="s">
        <v>11</v>
      </c>
      <c r="S9" s="42" t="s">
        <v>13</v>
      </c>
      <c r="T9" s="43" t="s">
        <v>14</v>
      </c>
      <c r="U9" s="41" t="s">
        <v>10</v>
      </c>
      <c r="V9" s="42" t="s">
        <v>12</v>
      </c>
      <c r="W9" s="42" t="s">
        <v>11</v>
      </c>
      <c r="X9" s="42" t="s">
        <v>13</v>
      </c>
      <c r="Y9" s="43" t="s">
        <v>14</v>
      </c>
      <c r="Z9" s="41" t="s">
        <v>10</v>
      </c>
      <c r="AA9" s="42" t="s">
        <v>12</v>
      </c>
      <c r="AB9" s="42" t="s">
        <v>11</v>
      </c>
      <c r="AC9" s="42" t="s">
        <v>13</v>
      </c>
      <c r="AD9" s="43" t="s">
        <v>14</v>
      </c>
      <c r="AE9" s="41" t="s">
        <v>10</v>
      </c>
      <c r="AF9" s="42" t="s">
        <v>12</v>
      </c>
      <c r="AG9" s="42" t="s">
        <v>11</v>
      </c>
      <c r="AH9" s="42" t="s">
        <v>13</v>
      </c>
      <c r="AI9" s="43" t="s">
        <v>14</v>
      </c>
      <c r="AJ9" s="44" t="s">
        <v>10</v>
      </c>
      <c r="AK9" s="24" t="s">
        <v>12</v>
      </c>
      <c r="AL9" s="24" t="s">
        <v>11</v>
      </c>
      <c r="AM9" s="24" t="s">
        <v>13</v>
      </c>
      <c r="AN9" s="45" t="s">
        <v>14</v>
      </c>
      <c r="AO9" s="205"/>
      <c r="AP9" s="136" t="s">
        <v>19</v>
      </c>
      <c r="AQ9" s="214"/>
      <c r="AR9" s="177" t="s">
        <v>19</v>
      </c>
      <c r="AS9" s="32"/>
      <c r="AT9" s="351"/>
      <c r="AU9" s="336"/>
    </row>
    <row r="10" spans="1:54" s="53" customFormat="1" ht="15.75">
      <c r="A10" s="207"/>
      <c r="B10" s="331" t="s">
        <v>33</v>
      </c>
      <c r="C10" s="332"/>
      <c r="D10" s="46">
        <f>SUM(D11:D26)</f>
        <v>55</v>
      </c>
      <c r="E10" s="46">
        <f>SUM(E11:E26)</f>
        <v>48</v>
      </c>
      <c r="F10" s="47">
        <f>SUM(F11:F26)</f>
        <v>11</v>
      </c>
      <c r="G10" s="47">
        <f>SUM(G11:G26)</f>
        <v>5</v>
      </c>
      <c r="H10" s="47">
        <f>SUM(H11:H26)</f>
        <v>0</v>
      </c>
      <c r="I10" s="47"/>
      <c r="J10" s="48">
        <f>SUM(J11:J26)</f>
        <v>14</v>
      </c>
      <c r="K10" s="49">
        <f>SUM(K11:K26)</f>
        <v>12</v>
      </c>
      <c r="L10" s="47">
        <f>SUM(L11:L26)</f>
        <v>8</v>
      </c>
      <c r="M10" s="47">
        <f>SUM(M11:M26)</f>
        <v>0</v>
      </c>
      <c r="N10" s="50"/>
      <c r="O10" s="51">
        <f>SUM(O11:O26)</f>
        <v>18</v>
      </c>
      <c r="P10" s="47">
        <f>SUM(P11:P26)</f>
        <v>7</v>
      </c>
      <c r="Q10" s="50">
        <f>SUM(Q11:Q26)</f>
        <v>5</v>
      </c>
      <c r="R10" s="47">
        <f>SUM(R11:R26)</f>
        <v>0</v>
      </c>
      <c r="S10" s="50"/>
      <c r="T10" s="48">
        <f>SUM(T11:T26)</f>
        <v>9</v>
      </c>
      <c r="U10" s="49">
        <f>SUM(U11:U26)</f>
        <v>0</v>
      </c>
      <c r="V10" s="47">
        <f>SUM(V11:V26)</f>
        <v>0</v>
      </c>
      <c r="W10" s="47">
        <f>SUM(W11:W26)</f>
        <v>0</v>
      </c>
      <c r="X10" s="50"/>
      <c r="Y10" s="51">
        <f>SUM(Y11:Y26)</f>
        <v>0</v>
      </c>
      <c r="Z10" s="47">
        <f>SUM(Z11:Z26)</f>
        <v>3</v>
      </c>
      <c r="AA10" s="47">
        <f>SUM(AA11:AA26)</f>
        <v>1</v>
      </c>
      <c r="AB10" s="47">
        <f>SUM(AC11:AC26)</f>
        <v>0</v>
      </c>
      <c r="AC10" s="50"/>
      <c r="AD10" s="48">
        <f>SUM(AD11:AD26)</f>
        <v>4</v>
      </c>
      <c r="AE10" s="49">
        <f>SUM(AE11:AE26)</f>
        <v>2</v>
      </c>
      <c r="AF10" s="47">
        <f>SUM(AF11:AF26)</f>
        <v>1</v>
      </c>
      <c r="AG10" s="47">
        <f>SUM(AG11:AG26)</f>
        <v>0</v>
      </c>
      <c r="AH10" s="50"/>
      <c r="AI10" s="51">
        <f>SUM(AI11:AI26)</f>
        <v>3</v>
      </c>
      <c r="AJ10" s="47">
        <f>SUM(AJ11:AJ26)</f>
        <v>0</v>
      </c>
      <c r="AK10" s="47">
        <f>SUM(AK11:AK26)</f>
        <v>0</v>
      </c>
      <c r="AL10" s="47">
        <f>SUM(AL11:AL26)</f>
        <v>0</v>
      </c>
      <c r="AM10" s="50"/>
      <c r="AN10" s="51">
        <f>SUM(AN11:AN26)</f>
        <v>0</v>
      </c>
      <c r="AO10" s="249"/>
      <c r="AP10" s="14"/>
      <c r="AQ10" s="215"/>
      <c r="AR10" s="178"/>
      <c r="AS10" s="52"/>
      <c r="AT10" s="151"/>
      <c r="AU10" s="158"/>
      <c r="AV10" s="159"/>
      <c r="AW10" s="160"/>
      <c r="AX10" s="158"/>
      <c r="AY10" s="161"/>
      <c r="AZ10" s="160"/>
      <c r="BA10" s="160"/>
      <c r="BB10" s="160"/>
    </row>
    <row r="11" spans="1:48" ht="18" customHeight="1">
      <c r="A11" s="244">
        <v>1</v>
      </c>
      <c r="B11" s="3" t="s">
        <v>107</v>
      </c>
      <c r="C11" s="54" t="s">
        <v>47</v>
      </c>
      <c r="D11" s="55">
        <f aca="true" t="shared" si="0" ref="D11:D26">SUM(F11,G11,H11,K11,L11,M11,P11,Q11,R11,U11,V11,W11,Z11,AA11,AC11,AE11,AF11,AG11,AJ11,AK11,AL11)</f>
        <v>4</v>
      </c>
      <c r="E11" s="56">
        <f aca="true" t="shared" si="1" ref="E11:E25">SUM(J11,O11,T11,Y11,AD11,AI11,AN11)</f>
        <v>4</v>
      </c>
      <c r="F11" s="63"/>
      <c r="G11" s="182"/>
      <c r="H11" s="64"/>
      <c r="I11" s="65"/>
      <c r="J11" s="66"/>
      <c r="K11" s="64">
        <v>4</v>
      </c>
      <c r="L11" s="182">
        <v>0</v>
      </c>
      <c r="M11" s="64">
        <v>0</v>
      </c>
      <c r="N11" s="65" t="s">
        <v>15</v>
      </c>
      <c r="O11" s="66">
        <v>4</v>
      </c>
      <c r="P11" s="64"/>
      <c r="Q11" s="105"/>
      <c r="R11" s="58"/>
      <c r="S11" s="59"/>
      <c r="T11" s="60"/>
      <c r="U11" s="58"/>
      <c r="V11" s="105"/>
      <c r="W11" s="58"/>
      <c r="X11" s="59"/>
      <c r="Y11" s="60"/>
      <c r="Z11" s="58"/>
      <c r="AA11" s="105"/>
      <c r="AB11" s="58"/>
      <c r="AC11" s="59"/>
      <c r="AD11" s="60"/>
      <c r="AE11" s="57"/>
      <c r="AF11" s="105"/>
      <c r="AG11" s="58"/>
      <c r="AH11" s="59"/>
      <c r="AI11" s="60"/>
      <c r="AJ11" s="57"/>
      <c r="AK11" s="105"/>
      <c r="AL11" s="58"/>
      <c r="AM11" s="59"/>
      <c r="AN11" s="60"/>
      <c r="AO11" s="250">
        <v>17</v>
      </c>
      <c r="AP11" s="11" t="s">
        <v>95</v>
      </c>
      <c r="AQ11" s="257"/>
      <c r="AR11" s="175"/>
      <c r="AS11" s="32"/>
      <c r="AU11" s="152"/>
      <c r="AV11" s="153"/>
    </row>
    <row r="12" spans="1:48" ht="18" customHeight="1">
      <c r="A12" s="244">
        <f aca="true" t="shared" si="2" ref="A12:A26">A11+1</f>
        <v>2</v>
      </c>
      <c r="B12" s="3" t="s">
        <v>96</v>
      </c>
      <c r="C12" s="61" t="s">
        <v>48</v>
      </c>
      <c r="D12" s="55">
        <f t="shared" si="0"/>
        <v>4</v>
      </c>
      <c r="E12" s="56">
        <f t="shared" si="1"/>
        <v>3</v>
      </c>
      <c r="F12" s="63">
        <v>2</v>
      </c>
      <c r="G12" s="74">
        <v>2</v>
      </c>
      <c r="H12" s="64">
        <v>0</v>
      </c>
      <c r="I12" s="65" t="s">
        <v>24</v>
      </c>
      <c r="J12" s="66">
        <v>3</v>
      </c>
      <c r="K12" s="64"/>
      <c r="L12" s="74"/>
      <c r="M12" s="64"/>
      <c r="N12" s="65"/>
      <c r="O12" s="66"/>
      <c r="P12" s="64"/>
      <c r="Q12" s="69"/>
      <c r="R12" s="58"/>
      <c r="S12" s="59"/>
      <c r="T12" s="60"/>
      <c r="U12" s="58"/>
      <c r="V12" s="69"/>
      <c r="W12" s="58"/>
      <c r="X12" s="59"/>
      <c r="Y12" s="60"/>
      <c r="Z12" s="58"/>
      <c r="AA12" s="69"/>
      <c r="AB12" s="58"/>
      <c r="AC12" s="59"/>
      <c r="AD12" s="60"/>
      <c r="AE12" s="57"/>
      <c r="AF12" s="69"/>
      <c r="AG12" s="58"/>
      <c r="AH12" s="59"/>
      <c r="AI12" s="60"/>
      <c r="AJ12" s="57"/>
      <c r="AK12" s="69"/>
      <c r="AL12" s="58"/>
      <c r="AM12" s="59"/>
      <c r="AN12" s="60"/>
      <c r="AO12" s="251"/>
      <c r="AP12" s="3"/>
      <c r="AQ12" s="258"/>
      <c r="AR12" s="176"/>
      <c r="AS12" s="32"/>
      <c r="AT12" s="154"/>
      <c r="AU12" s="103"/>
      <c r="AV12" s="153"/>
    </row>
    <row r="13" spans="1:48" ht="18" customHeight="1">
      <c r="A13" s="244">
        <f t="shared" si="2"/>
        <v>3</v>
      </c>
      <c r="B13" s="3" t="s">
        <v>108</v>
      </c>
      <c r="C13" s="61" t="s">
        <v>49</v>
      </c>
      <c r="D13" s="55">
        <f t="shared" si="0"/>
        <v>4</v>
      </c>
      <c r="E13" s="56">
        <f t="shared" si="1"/>
        <v>3</v>
      </c>
      <c r="F13" s="63"/>
      <c r="G13" s="74"/>
      <c r="H13" s="64"/>
      <c r="I13" s="65"/>
      <c r="J13" s="66"/>
      <c r="K13" s="64">
        <v>1</v>
      </c>
      <c r="L13" s="74">
        <v>3</v>
      </c>
      <c r="M13" s="64">
        <v>0</v>
      </c>
      <c r="N13" s="65" t="s">
        <v>24</v>
      </c>
      <c r="O13" s="66">
        <v>3</v>
      </c>
      <c r="P13" s="64"/>
      <c r="Q13" s="69"/>
      <c r="R13" s="58"/>
      <c r="S13" s="59"/>
      <c r="T13" s="60"/>
      <c r="U13" s="58"/>
      <c r="V13" s="69"/>
      <c r="W13" s="58"/>
      <c r="X13" s="59"/>
      <c r="Y13" s="60"/>
      <c r="Z13" s="58"/>
      <c r="AA13" s="69"/>
      <c r="AB13" s="58"/>
      <c r="AC13" s="59"/>
      <c r="AD13" s="60"/>
      <c r="AE13" s="57"/>
      <c r="AF13" s="69"/>
      <c r="AG13" s="58"/>
      <c r="AH13" s="59"/>
      <c r="AI13" s="60"/>
      <c r="AJ13" s="57"/>
      <c r="AK13" s="69"/>
      <c r="AL13" s="58"/>
      <c r="AM13" s="59"/>
      <c r="AN13" s="60"/>
      <c r="AO13" s="251">
        <v>2</v>
      </c>
      <c r="AP13" s="3" t="s">
        <v>96</v>
      </c>
      <c r="AQ13" s="258"/>
      <c r="AR13" s="176"/>
      <c r="AS13" s="32"/>
      <c r="AT13" s="154"/>
      <c r="AU13" s="103"/>
      <c r="AV13" s="153"/>
    </row>
    <row r="14" spans="1:48" ht="18" customHeight="1">
      <c r="A14" s="244">
        <f t="shared" si="2"/>
        <v>4</v>
      </c>
      <c r="B14" s="3" t="s">
        <v>118</v>
      </c>
      <c r="C14" s="61" t="s">
        <v>50</v>
      </c>
      <c r="D14" s="55">
        <f t="shared" si="0"/>
        <v>5</v>
      </c>
      <c r="E14" s="56">
        <f t="shared" si="1"/>
        <v>4</v>
      </c>
      <c r="F14" s="63"/>
      <c r="G14" s="74"/>
      <c r="H14" s="64"/>
      <c r="I14" s="65"/>
      <c r="J14" s="66"/>
      <c r="K14" s="63"/>
      <c r="L14" s="74"/>
      <c r="M14" s="64"/>
      <c r="N14" s="65"/>
      <c r="O14" s="66"/>
      <c r="P14" s="64">
        <v>2</v>
      </c>
      <c r="Q14" s="69">
        <v>3</v>
      </c>
      <c r="R14" s="58">
        <v>0</v>
      </c>
      <c r="S14" s="59" t="s">
        <v>15</v>
      </c>
      <c r="T14" s="60">
        <v>4</v>
      </c>
      <c r="U14" s="58"/>
      <c r="V14" s="69"/>
      <c r="W14" s="58"/>
      <c r="X14" s="59"/>
      <c r="Y14" s="60"/>
      <c r="Z14" s="58"/>
      <c r="AA14" s="69"/>
      <c r="AB14" s="58"/>
      <c r="AC14" s="59"/>
      <c r="AD14" s="60"/>
      <c r="AE14" s="57"/>
      <c r="AF14" s="69"/>
      <c r="AG14" s="58"/>
      <c r="AH14" s="59"/>
      <c r="AI14" s="60"/>
      <c r="AJ14" s="63"/>
      <c r="AK14" s="74"/>
      <c r="AL14" s="64"/>
      <c r="AM14" s="65"/>
      <c r="AN14" s="66"/>
      <c r="AO14" s="251">
        <v>3</v>
      </c>
      <c r="AP14" s="11" t="s">
        <v>108</v>
      </c>
      <c r="AQ14" s="259"/>
      <c r="AR14" s="175"/>
      <c r="AS14" s="32"/>
      <c r="AT14" s="154"/>
      <c r="AU14" s="103"/>
      <c r="AV14" s="153"/>
    </row>
    <row r="15" spans="1:48" ht="18" customHeight="1">
      <c r="A15" s="244">
        <f t="shared" si="2"/>
        <v>5</v>
      </c>
      <c r="B15" s="3" t="s">
        <v>97</v>
      </c>
      <c r="C15" s="67" t="s">
        <v>51</v>
      </c>
      <c r="D15" s="55">
        <f t="shared" si="0"/>
        <v>4</v>
      </c>
      <c r="E15" s="56">
        <f t="shared" si="1"/>
        <v>3</v>
      </c>
      <c r="F15" s="63">
        <v>2</v>
      </c>
      <c r="G15" s="74">
        <v>2</v>
      </c>
      <c r="H15" s="64">
        <v>0</v>
      </c>
      <c r="I15" s="65" t="s">
        <v>24</v>
      </c>
      <c r="J15" s="66">
        <v>3</v>
      </c>
      <c r="K15" s="63"/>
      <c r="L15" s="74"/>
      <c r="M15" s="64"/>
      <c r="N15" s="65"/>
      <c r="O15" s="66"/>
      <c r="P15" s="64"/>
      <c r="Q15" s="69"/>
      <c r="R15" s="68"/>
      <c r="S15" s="69"/>
      <c r="T15" s="70"/>
      <c r="U15" s="58"/>
      <c r="V15" s="69"/>
      <c r="W15" s="58"/>
      <c r="X15" s="59"/>
      <c r="Y15" s="60"/>
      <c r="Z15" s="58"/>
      <c r="AA15" s="69"/>
      <c r="AB15" s="58"/>
      <c r="AC15" s="59"/>
      <c r="AD15" s="71"/>
      <c r="AE15" s="57"/>
      <c r="AF15" s="69"/>
      <c r="AG15" s="58"/>
      <c r="AH15" s="59"/>
      <c r="AI15" s="60"/>
      <c r="AJ15" s="63"/>
      <c r="AK15" s="74"/>
      <c r="AL15" s="64"/>
      <c r="AM15" s="65"/>
      <c r="AN15" s="66"/>
      <c r="AO15" s="251"/>
      <c r="AP15" s="11"/>
      <c r="AQ15" s="259"/>
      <c r="AR15" s="175"/>
      <c r="AS15" s="32"/>
      <c r="AT15" s="154"/>
      <c r="AU15" s="103"/>
      <c r="AV15" s="153"/>
    </row>
    <row r="16" spans="1:48" ht="18" customHeight="1">
      <c r="A16" s="244">
        <f t="shared" si="2"/>
        <v>6</v>
      </c>
      <c r="B16" s="3" t="s">
        <v>100</v>
      </c>
      <c r="C16" s="61" t="s">
        <v>34</v>
      </c>
      <c r="D16" s="55">
        <f t="shared" si="0"/>
        <v>3</v>
      </c>
      <c r="E16" s="56">
        <f t="shared" si="1"/>
        <v>3</v>
      </c>
      <c r="F16" s="57">
        <v>3</v>
      </c>
      <c r="G16" s="69">
        <v>0</v>
      </c>
      <c r="H16" s="58">
        <v>0</v>
      </c>
      <c r="I16" s="59" t="s">
        <v>15</v>
      </c>
      <c r="J16" s="60">
        <v>3</v>
      </c>
      <c r="K16" s="57"/>
      <c r="L16" s="69"/>
      <c r="M16" s="68"/>
      <c r="N16" s="69"/>
      <c r="O16" s="70"/>
      <c r="P16" s="64"/>
      <c r="Q16" s="74"/>
      <c r="R16" s="64"/>
      <c r="S16" s="65"/>
      <c r="T16" s="66"/>
      <c r="U16" s="64"/>
      <c r="V16" s="74"/>
      <c r="W16" s="64"/>
      <c r="X16" s="65"/>
      <c r="Y16" s="66"/>
      <c r="Z16" s="135"/>
      <c r="AA16" s="74"/>
      <c r="AB16" s="98"/>
      <c r="AC16" s="65"/>
      <c r="AD16" s="66"/>
      <c r="AE16" s="57"/>
      <c r="AF16" s="69"/>
      <c r="AG16" s="58"/>
      <c r="AH16" s="59"/>
      <c r="AI16" s="60"/>
      <c r="AJ16" s="63"/>
      <c r="AK16" s="74"/>
      <c r="AL16" s="64"/>
      <c r="AM16" s="65"/>
      <c r="AN16" s="66"/>
      <c r="AO16" s="251"/>
      <c r="AP16" s="4"/>
      <c r="AQ16" s="259"/>
      <c r="AR16" s="175"/>
      <c r="AS16" s="32"/>
      <c r="AT16" s="154"/>
      <c r="AU16" s="103"/>
      <c r="AV16" s="153"/>
    </row>
    <row r="17" spans="1:48" ht="18" customHeight="1">
      <c r="A17" s="244">
        <f t="shared" si="2"/>
        <v>7</v>
      </c>
      <c r="B17" s="3" t="s">
        <v>111</v>
      </c>
      <c r="C17" s="72" t="s">
        <v>35</v>
      </c>
      <c r="D17" s="55">
        <f t="shared" si="0"/>
        <v>4</v>
      </c>
      <c r="E17" s="56">
        <f t="shared" si="1"/>
        <v>3</v>
      </c>
      <c r="F17" s="57"/>
      <c r="G17" s="69"/>
      <c r="H17" s="58"/>
      <c r="I17" s="59"/>
      <c r="J17" s="60"/>
      <c r="K17" s="58">
        <v>3</v>
      </c>
      <c r="L17" s="69">
        <v>1</v>
      </c>
      <c r="M17" s="58">
        <v>0</v>
      </c>
      <c r="N17" s="59" t="s">
        <v>15</v>
      </c>
      <c r="O17" s="60">
        <v>3</v>
      </c>
      <c r="P17" s="135"/>
      <c r="Q17" s="74"/>
      <c r="R17" s="64"/>
      <c r="S17" s="65"/>
      <c r="T17" s="66"/>
      <c r="U17" s="64"/>
      <c r="V17" s="74"/>
      <c r="W17" s="64"/>
      <c r="X17" s="65"/>
      <c r="Y17" s="66"/>
      <c r="Z17" s="64"/>
      <c r="AA17" s="74"/>
      <c r="AB17" s="64"/>
      <c r="AC17" s="65"/>
      <c r="AD17" s="66"/>
      <c r="AE17" s="57"/>
      <c r="AF17" s="69"/>
      <c r="AG17" s="58"/>
      <c r="AH17" s="59"/>
      <c r="AI17" s="60"/>
      <c r="AJ17" s="63"/>
      <c r="AK17" s="74"/>
      <c r="AL17" s="64"/>
      <c r="AM17" s="65"/>
      <c r="AN17" s="66"/>
      <c r="AO17" s="251">
        <v>6</v>
      </c>
      <c r="AP17" s="11" t="s">
        <v>100</v>
      </c>
      <c r="AQ17" s="260"/>
      <c r="AR17" s="175"/>
      <c r="AS17" s="32"/>
      <c r="AT17" s="154"/>
      <c r="AU17" s="103"/>
      <c r="AV17" s="153"/>
    </row>
    <row r="18" spans="1:48" ht="18" customHeight="1">
      <c r="A18" s="244">
        <f t="shared" si="2"/>
        <v>8</v>
      </c>
      <c r="B18" s="3" t="s">
        <v>121</v>
      </c>
      <c r="C18" s="73" t="s">
        <v>58</v>
      </c>
      <c r="D18" s="55">
        <f t="shared" si="0"/>
        <v>3</v>
      </c>
      <c r="E18" s="56">
        <f t="shared" si="1"/>
        <v>2</v>
      </c>
      <c r="F18" s="57"/>
      <c r="G18" s="69"/>
      <c r="H18" s="58"/>
      <c r="I18" s="59"/>
      <c r="J18" s="60"/>
      <c r="K18" s="58"/>
      <c r="L18" s="69"/>
      <c r="M18" s="58"/>
      <c r="N18" s="59"/>
      <c r="O18" s="60"/>
      <c r="P18" s="58">
        <v>2</v>
      </c>
      <c r="Q18" s="69">
        <v>1</v>
      </c>
      <c r="R18" s="58">
        <v>0</v>
      </c>
      <c r="S18" s="59" t="s">
        <v>15</v>
      </c>
      <c r="T18" s="60">
        <v>2</v>
      </c>
      <c r="U18" s="64"/>
      <c r="V18" s="74"/>
      <c r="W18" s="64"/>
      <c r="X18" s="65"/>
      <c r="Y18" s="66"/>
      <c r="Z18" s="64"/>
      <c r="AA18" s="74"/>
      <c r="AB18" s="64"/>
      <c r="AC18" s="65"/>
      <c r="AD18" s="66"/>
      <c r="AE18" s="57"/>
      <c r="AF18" s="69"/>
      <c r="AG18" s="58"/>
      <c r="AH18" s="59"/>
      <c r="AI18" s="60"/>
      <c r="AJ18" s="63"/>
      <c r="AK18" s="74"/>
      <c r="AL18" s="64"/>
      <c r="AM18" s="65"/>
      <c r="AN18" s="66"/>
      <c r="AO18" s="251">
        <v>7</v>
      </c>
      <c r="AP18" s="11" t="s">
        <v>111</v>
      </c>
      <c r="AQ18" s="259"/>
      <c r="AR18" s="175"/>
      <c r="AS18" s="32"/>
      <c r="AT18" s="154"/>
      <c r="AU18" s="103"/>
      <c r="AV18" s="153"/>
    </row>
    <row r="19" spans="1:48" ht="18" customHeight="1">
      <c r="A19" s="244">
        <f t="shared" si="2"/>
        <v>9</v>
      </c>
      <c r="B19" s="3" t="s">
        <v>112</v>
      </c>
      <c r="C19" s="73" t="s">
        <v>36</v>
      </c>
      <c r="D19" s="55">
        <f t="shared" si="0"/>
        <v>3</v>
      </c>
      <c r="E19" s="274">
        <f t="shared" si="1"/>
        <v>3</v>
      </c>
      <c r="F19" s="63"/>
      <c r="G19" s="74"/>
      <c r="H19" s="64"/>
      <c r="I19" s="65"/>
      <c r="J19" s="66"/>
      <c r="K19" s="64">
        <v>1</v>
      </c>
      <c r="L19" s="74">
        <v>2</v>
      </c>
      <c r="M19" s="64">
        <v>0</v>
      </c>
      <c r="N19" s="65" t="s">
        <v>24</v>
      </c>
      <c r="O19" s="66">
        <v>3</v>
      </c>
      <c r="P19" s="64"/>
      <c r="Q19" s="74"/>
      <c r="R19" s="64"/>
      <c r="S19" s="65"/>
      <c r="T19" s="66"/>
      <c r="U19" s="64"/>
      <c r="V19" s="74"/>
      <c r="W19" s="64"/>
      <c r="X19" s="65"/>
      <c r="Y19" s="66"/>
      <c r="Z19" s="64"/>
      <c r="AA19" s="74"/>
      <c r="AB19" s="64"/>
      <c r="AC19" s="74"/>
      <c r="AD19" s="75"/>
      <c r="AE19" s="57"/>
      <c r="AF19" s="69"/>
      <c r="AG19" s="58"/>
      <c r="AH19" s="59"/>
      <c r="AI19" s="60"/>
      <c r="AJ19" s="57"/>
      <c r="AK19" s="69"/>
      <c r="AL19" s="58"/>
      <c r="AM19" s="59"/>
      <c r="AN19" s="60"/>
      <c r="AO19" s="251">
        <v>5</v>
      </c>
      <c r="AP19" s="11" t="s">
        <v>97</v>
      </c>
      <c r="AQ19" s="259"/>
      <c r="AR19" s="175"/>
      <c r="AS19" s="32"/>
      <c r="AT19" s="154"/>
      <c r="AU19" s="103"/>
      <c r="AV19" s="153"/>
    </row>
    <row r="20" spans="1:48" ht="18" customHeight="1">
      <c r="A20" s="244">
        <f t="shared" si="2"/>
        <v>10</v>
      </c>
      <c r="B20" s="3" t="s">
        <v>101</v>
      </c>
      <c r="C20" s="73" t="s">
        <v>59</v>
      </c>
      <c r="D20" s="55">
        <f t="shared" si="0"/>
        <v>2</v>
      </c>
      <c r="E20" s="274">
        <f t="shared" si="1"/>
        <v>2</v>
      </c>
      <c r="F20" s="63">
        <v>2</v>
      </c>
      <c r="G20" s="74">
        <v>0</v>
      </c>
      <c r="H20" s="64">
        <v>0</v>
      </c>
      <c r="I20" s="65" t="s">
        <v>24</v>
      </c>
      <c r="J20" s="66">
        <v>2</v>
      </c>
      <c r="K20" s="64"/>
      <c r="L20" s="74"/>
      <c r="M20" s="64"/>
      <c r="N20" s="65"/>
      <c r="O20" s="66"/>
      <c r="P20" s="64"/>
      <c r="Q20" s="74"/>
      <c r="R20" s="64"/>
      <c r="S20" s="65"/>
      <c r="T20" s="66"/>
      <c r="U20" s="64"/>
      <c r="V20" s="74"/>
      <c r="W20" s="64"/>
      <c r="X20" s="65"/>
      <c r="Y20" s="66"/>
      <c r="Z20" s="64"/>
      <c r="AA20" s="74"/>
      <c r="AB20" s="64"/>
      <c r="AC20" s="74"/>
      <c r="AD20" s="75"/>
      <c r="AE20" s="57"/>
      <c r="AF20" s="69"/>
      <c r="AG20" s="58"/>
      <c r="AH20" s="59"/>
      <c r="AI20" s="60"/>
      <c r="AJ20" s="57"/>
      <c r="AK20" s="69"/>
      <c r="AL20" s="58"/>
      <c r="AM20" s="59"/>
      <c r="AN20" s="60"/>
      <c r="AO20" s="251"/>
      <c r="AP20" s="11"/>
      <c r="AQ20" s="259"/>
      <c r="AR20" s="175"/>
      <c r="AS20" s="32"/>
      <c r="AT20" s="154"/>
      <c r="AU20" s="103"/>
      <c r="AV20" s="153"/>
    </row>
    <row r="21" spans="1:48" ht="18" customHeight="1">
      <c r="A21" s="244">
        <f t="shared" si="2"/>
        <v>11</v>
      </c>
      <c r="B21" s="3" t="s">
        <v>102</v>
      </c>
      <c r="C21" s="54" t="s">
        <v>60</v>
      </c>
      <c r="D21" s="55">
        <f t="shared" si="0"/>
        <v>3</v>
      </c>
      <c r="E21" s="274">
        <f t="shared" si="1"/>
        <v>3</v>
      </c>
      <c r="F21" s="63">
        <v>2</v>
      </c>
      <c r="G21" s="74">
        <v>1</v>
      </c>
      <c r="H21" s="64">
        <v>0</v>
      </c>
      <c r="I21" s="65" t="s">
        <v>15</v>
      </c>
      <c r="J21" s="66">
        <v>3</v>
      </c>
      <c r="K21" s="64"/>
      <c r="L21" s="74"/>
      <c r="M21" s="64"/>
      <c r="N21" s="65"/>
      <c r="O21" s="66"/>
      <c r="P21" s="64"/>
      <c r="Q21" s="74"/>
      <c r="R21" s="64"/>
      <c r="S21" s="65"/>
      <c r="T21" s="66"/>
      <c r="U21" s="64"/>
      <c r="V21" s="74"/>
      <c r="W21" s="64"/>
      <c r="X21" s="65"/>
      <c r="Y21" s="66"/>
      <c r="Z21" s="64"/>
      <c r="AA21" s="74"/>
      <c r="AB21" s="64"/>
      <c r="AC21" s="74"/>
      <c r="AD21" s="75"/>
      <c r="AE21" s="57"/>
      <c r="AF21" s="69"/>
      <c r="AG21" s="58"/>
      <c r="AH21" s="59"/>
      <c r="AI21" s="60"/>
      <c r="AJ21" s="57"/>
      <c r="AK21" s="69"/>
      <c r="AL21" s="58"/>
      <c r="AM21" s="59"/>
      <c r="AN21" s="60"/>
      <c r="AO21" s="251"/>
      <c r="AP21" s="11"/>
      <c r="AQ21" s="259"/>
      <c r="AR21" s="175"/>
      <c r="AS21" s="32"/>
      <c r="AT21" s="154"/>
      <c r="AU21" s="103"/>
      <c r="AV21" s="153"/>
    </row>
    <row r="22" spans="1:48" ht="18" customHeight="1">
      <c r="A22" s="244">
        <f t="shared" si="2"/>
        <v>12</v>
      </c>
      <c r="B22" s="3" t="s">
        <v>113</v>
      </c>
      <c r="C22" s="54" t="s">
        <v>61</v>
      </c>
      <c r="D22" s="55">
        <f t="shared" si="0"/>
        <v>2</v>
      </c>
      <c r="E22" s="274">
        <f t="shared" si="1"/>
        <v>2</v>
      </c>
      <c r="F22" s="63"/>
      <c r="G22" s="74"/>
      <c r="H22" s="64"/>
      <c r="I22" s="65"/>
      <c r="J22" s="66"/>
      <c r="K22" s="64">
        <v>1</v>
      </c>
      <c r="L22" s="74">
        <v>1</v>
      </c>
      <c r="M22" s="64">
        <v>0</v>
      </c>
      <c r="N22" s="65" t="s">
        <v>24</v>
      </c>
      <c r="O22" s="66">
        <v>2</v>
      </c>
      <c r="P22" s="64"/>
      <c r="Q22" s="74"/>
      <c r="R22" s="64"/>
      <c r="S22" s="65"/>
      <c r="T22" s="66"/>
      <c r="U22" s="64"/>
      <c r="V22" s="74"/>
      <c r="W22" s="64"/>
      <c r="X22" s="65"/>
      <c r="Y22" s="66"/>
      <c r="Z22" s="64"/>
      <c r="AA22" s="74"/>
      <c r="AB22" s="64"/>
      <c r="AC22" s="74"/>
      <c r="AD22" s="75"/>
      <c r="AE22" s="57"/>
      <c r="AF22" s="69"/>
      <c r="AG22" s="58"/>
      <c r="AH22" s="59"/>
      <c r="AI22" s="60"/>
      <c r="AJ22" s="57"/>
      <c r="AK22" s="69"/>
      <c r="AL22" s="58"/>
      <c r="AM22" s="59"/>
      <c r="AN22" s="60"/>
      <c r="AO22" s="251">
        <v>11</v>
      </c>
      <c r="AP22" s="11" t="s">
        <v>102</v>
      </c>
      <c r="AQ22" s="259"/>
      <c r="AR22" s="175"/>
      <c r="AS22" s="32"/>
      <c r="AT22" s="154"/>
      <c r="AU22" s="103"/>
      <c r="AV22" s="153"/>
    </row>
    <row r="23" spans="1:48" ht="18" customHeight="1">
      <c r="A23" s="244">
        <f t="shared" si="2"/>
        <v>13</v>
      </c>
      <c r="B23" s="3" t="s">
        <v>139</v>
      </c>
      <c r="C23" s="54" t="s">
        <v>74</v>
      </c>
      <c r="D23" s="55">
        <f t="shared" si="0"/>
        <v>4</v>
      </c>
      <c r="E23" s="274">
        <f t="shared" si="1"/>
        <v>4</v>
      </c>
      <c r="F23" s="63"/>
      <c r="G23" s="74"/>
      <c r="H23" s="64"/>
      <c r="I23" s="65"/>
      <c r="J23" s="66"/>
      <c r="K23" s="64"/>
      <c r="L23" s="74"/>
      <c r="M23" s="64"/>
      <c r="N23" s="65"/>
      <c r="O23" s="66"/>
      <c r="P23" s="64"/>
      <c r="Q23" s="74"/>
      <c r="R23" s="64"/>
      <c r="S23" s="65"/>
      <c r="T23" s="66"/>
      <c r="U23" s="64"/>
      <c r="V23" s="74"/>
      <c r="W23" s="64"/>
      <c r="X23" s="65"/>
      <c r="Y23" s="66"/>
      <c r="Z23" s="64">
        <v>3</v>
      </c>
      <c r="AA23" s="74">
        <v>1</v>
      </c>
      <c r="AB23" s="64">
        <v>0</v>
      </c>
      <c r="AC23" s="74" t="s">
        <v>15</v>
      </c>
      <c r="AD23" s="75">
        <v>4</v>
      </c>
      <c r="AE23" s="57"/>
      <c r="AF23" s="69"/>
      <c r="AG23" s="58"/>
      <c r="AH23" s="59"/>
      <c r="AI23" s="60"/>
      <c r="AJ23" s="57"/>
      <c r="AK23" s="69"/>
      <c r="AL23" s="58"/>
      <c r="AM23" s="59"/>
      <c r="AN23" s="60"/>
      <c r="AO23" s="251">
        <v>8</v>
      </c>
      <c r="AP23" s="11" t="s">
        <v>121</v>
      </c>
      <c r="AQ23" s="259"/>
      <c r="AR23" s="175"/>
      <c r="AS23" s="32"/>
      <c r="AT23" s="154"/>
      <c r="AU23" s="103"/>
      <c r="AV23" s="153"/>
    </row>
    <row r="24" spans="1:48" ht="18" customHeight="1">
      <c r="A24" s="244">
        <f t="shared" si="2"/>
        <v>14</v>
      </c>
      <c r="B24" s="3" t="s">
        <v>144</v>
      </c>
      <c r="C24" s="54" t="s">
        <v>75</v>
      </c>
      <c r="D24" s="55">
        <f t="shared" si="0"/>
        <v>3</v>
      </c>
      <c r="E24" s="274">
        <f t="shared" si="1"/>
        <v>3</v>
      </c>
      <c r="F24" s="63"/>
      <c r="G24" s="74"/>
      <c r="H24" s="64"/>
      <c r="I24" s="65"/>
      <c r="J24" s="66"/>
      <c r="K24" s="64"/>
      <c r="L24" s="74"/>
      <c r="M24" s="64"/>
      <c r="N24" s="65"/>
      <c r="O24" s="66"/>
      <c r="P24" s="64"/>
      <c r="Q24" s="74"/>
      <c r="R24" s="64"/>
      <c r="S24" s="65"/>
      <c r="T24" s="66"/>
      <c r="U24" s="64"/>
      <c r="V24" s="74"/>
      <c r="W24" s="64"/>
      <c r="X24" s="65"/>
      <c r="Y24" s="66"/>
      <c r="Z24" s="64"/>
      <c r="AA24" s="74"/>
      <c r="AB24" s="64"/>
      <c r="AC24" s="74"/>
      <c r="AD24" s="75"/>
      <c r="AE24" s="57">
        <v>2</v>
      </c>
      <c r="AF24" s="69">
        <v>1</v>
      </c>
      <c r="AG24" s="58">
        <v>0</v>
      </c>
      <c r="AH24" s="59" t="s">
        <v>15</v>
      </c>
      <c r="AI24" s="60">
        <v>3</v>
      </c>
      <c r="AJ24" s="57"/>
      <c r="AK24" s="69"/>
      <c r="AL24" s="58"/>
      <c r="AM24" s="59"/>
      <c r="AN24" s="60"/>
      <c r="AO24" s="251">
        <v>13</v>
      </c>
      <c r="AP24" s="11" t="s">
        <v>139</v>
      </c>
      <c r="AQ24" s="259"/>
      <c r="AR24" s="175"/>
      <c r="AS24" s="32"/>
      <c r="AT24" s="154"/>
      <c r="AU24" s="103"/>
      <c r="AV24" s="153"/>
    </row>
    <row r="25" spans="1:48" ht="18" customHeight="1">
      <c r="A25" s="244">
        <f t="shared" si="2"/>
        <v>15</v>
      </c>
      <c r="B25" s="3" t="s">
        <v>114</v>
      </c>
      <c r="C25" s="54" t="s">
        <v>62</v>
      </c>
      <c r="D25" s="55">
        <f t="shared" si="0"/>
        <v>3</v>
      </c>
      <c r="E25" s="274">
        <f t="shared" si="1"/>
        <v>3</v>
      </c>
      <c r="F25" s="63"/>
      <c r="G25" s="74"/>
      <c r="H25" s="64"/>
      <c r="I25" s="65"/>
      <c r="J25" s="66"/>
      <c r="K25" s="64">
        <v>2</v>
      </c>
      <c r="L25" s="74">
        <v>1</v>
      </c>
      <c r="M25" s="64">
        <v>0</v>
      </c>
      <c r="N25" s="65" t="s">
        <v>15</v>
      </c>
      <c r="O25" s="66">
        <v>3</v>
      </c>
      <c r="P25" s="64"/>
      <c r="Q25" s="74"/>
      <c r="R25" s="64"/>
      <c r="S25" s="65"/>
      <c r="T25" s="66"/>
      <c r="U25" s="64"/>
      <c r="V25" s="74"/>
      <c r="W25" s="64"/>
      <c r="X25" s="65"/>
      <c r="Y25" s="66"/>
      <c r="Z25" s="64"/>
      <c r="AA25" s="74"/>
      <c r="AB25" s="64"/>
      <c r="AC25" s="74"/>
      <c r="AD25" s="75"/>
      <c r="AE25" s="57"/>
      <c r="AF25" s="69"/>
      <c r="AG25" s="58"/>
      <c r="AH25" s="59"/>
      <c r="AI25" s="60"/>
      <c r="AJ25" s="57"/>
      <c r="AK25" s="69"/>
      <c r="AL25" s="58"/>
      <c r="AM25" s="59"/>
      <c r="AN25" s="60"/>
      <c r="AO25" s="251"/>
      <c r="AP25" s="11"/>
      <c r="AQ25" s="259"/>
      <c r="AR25" s="175"/>
      <c r="AS25" s="32"/>
      <c r="AT25" s="154"/>
      <c r="AU25" s="103"/>
      <c r="AV25" s="153"/>
    </row>
    <row r="26" spans="1:48" ht="24" customHeight="1">
      <c r="A26" s="244">
        <f t="shared" si="2"/>
        <v>16</v>
      </c>
      <c r="B26" s="3" t="s">
        <v>125</v>
      </c>
      <c r="C26" s="76" t="s">
        <v>69</v>
      </c>
      <c r="D26" s="55">
        <f t="shared" si="0"/>
        <v>4</v>
      </c>
      <c r="E26" s="172">
        <f>SUM(J26,O26,T26,Y26,AD26,AI26,AN26)</f>
        <v>3</v>
      </c>
      <c r="F26" s="225"/>
      <c r="G26" s="184"/>
      <c r="H26" s="79"/>
      <c r="I26" s="80"/>
      <c r="J26" s="81"/>
      <c r="K26" s="79"/>
      <c r="L26" s="184"/>
      <c r="M26" s="79"/>
      <c r="N26" s="80"/>
      <c r="O26" s="81"/>
      <c r="P26" s="79">
        <v>3</v>
      </c>
      <c r="Q26" s="184">
        <v>1</v>
      </c>
      <c r="R26" s="79">
        <v>0</v>
      </c>
      <c r="S26" s="80" t="s">
        <v>15</v>
      </c>
      <c r="T26" s="81">
        <v>3</v>
      </c>
      <c r="U26" s="79"/>
      <c r="V26" s="184"/>
      <c r="W26" s="79"/>
      <c r="X26" s="80"/>
      <c r="Y26" s="81"/>
      <c r="Z26" s="82"/>
      <c r="AA26" s="84"/>
      <c r="AB26" s="83"/>
      <c r="AC26" s="84"/>
      <c r="AD26" s="54"/>
      <c r="AE26" s="32"/>
      <c r="AF26" s="183"/>
      <c r="AG26" s="26"/>
      <c r="AH26" s="77"/>
      <c r="AI26" s="78"/>
      <c r="AJ26" s="32"/>
      <c r="AK26" s="183"/>
      <c r="AL26" s="79"/>
      <c r="AM26" s="77"/>
      <c r="AN26" s="78"/>
      <c r="AO26" s="250">
        <v>7</v>
      </c>
      <c r="AP26" s="271" t="s">
        <v>111</v>
      </c>
      <c r="AQ26" s="272"/>
      <c r="AR26" s="273"/>
      <c r="AS26" s="32"/>
      <c r="AT26" s="154"/>
      <c r="AU26" s="103"/>
      <c r="AV26" s="153"/>
    </row>
    <row r="27" spans="1:48" ht="18" customHeight="1">
      <c r="A27" s="207"/>
      <c r="B27" s="333" t="s">
        <v>27</v>
      </c>
      <c r="C27" s="332"/>
      <c r="D27" s="87">
        <f>SUM(D28:D49)</f>
        <v>70</v>
      </c>
      <c r="E27" s="88">
        <f>SUM(E28:E49)</f>
        <v>57</v>
      </c>
      <c r="F27" s="89">
        <f>SUM(F28:F49)</f>
        <v>10</v>
      </c>
      <c r="G27" s="90">
        <f>SUM(G28:G49)</f>
        <v>1</v>
      </c>
      <c r="H27" s="90">
        <f>SUM(H28:H49)</f>
        <v>0</v>
      </c>
      <c r="I27" s="90"/>
      <c r="J27" s="91">
        <f>SUM(J28:J49)</f>
        <v>9</v>
      </c>
      <c r="K27" s="87">
        <f>SUM(K28:K49)</f>
        <v>3</v>
      </c>
      <c r="L27" s="90">
        <f>SUM(L28:L49)</f>
        <v>1</v>
      </c>
      <c r="M27" s="90">
        <f>SUM(M28:M49)</f>
        <v>0</v>
      </c>
      <c r="N27" s="90"/>
      <c r="O27" s="88">
        <f>SUM(O28:O49)</f>
        <v>4</v>
      </c>
      <c r="P27" s="89">
        <f>SUM(P28:P49)</f>
        <v>7</v>
      </c>
      <c r="Q27" s="90">
        <f>SUM(Q28:Q49)</f>
        <v>4</v>
      </c>
      <c r="R27" s="90">
        <f>SUM(R28:R49)</f>
        <v>0</v>
      </c>
      <c r="S27" s="90"/>
      <c r="T27" s="91">
        <f>SUM(T28:T49)</f>
        <v>7</v>
      </c>
      <c r="U27" s="87">
        <f>SUM(U28:U49)</f>
        <v>17</v>
      </c>
      <c r="V27" s="90">
        <f>SUM(V28:V49)</f>
        <v>5</v>
      </c>
      <c r="W27" s="90">
        <f>SUM(W28:W49)</f>
        <v>0</v>
      </c>
      <c r="X27" s="90"/>
      <c r="Y27" s="88">
        <f>SUM(Y28:Y49)</f>
        <v>18</v>
      </c>
      <c r="Z27" s="89">
        <f>SUM(Z28:Z49)</f>
        <v>10</v>
      </c>
      <c r="AA27" s="90">
        <f>SUM(AA28:AA49)</f>
        <v>3</v>
      </c>
      <c r="AB27" s="90">
        <f>SUM(AC28:AC49)</f>
        <v>0</v>
      </c>
      <c r="AC27" s="90"/>
      <c r="AD27" s="91">
        <f>SUM(AD28:AD49)</f>
        <v>11</v>
      </c>
      <c r="AE27" s="87">
        <f>SUM(AE28:AE49)</f>
        <v>7</v>
      </c>
      <c r="AF27" s="90">
        <f>SUM(AF28:AF49)</f>
        <v>2</v>
      </c>
      <c r="AG27" s="90">
        <f>SUM(AG28:AG49)</f>
        <v>0</v>
      </c>
      <c r="AH27" s="90"/>
      <c r="AI27" s="88">
        <f>SUM(AI28:AI49)</f>
        <v>8</v>
      </c>
      <c r="AJ27" s="89">
        <f>SUM(AJ28:AJ49)</f>
        <v>0</v>
      </c>
      <c r="AK27" s="90">
        <f>SUM(AK28:AK49)</f>
        <v>0</v>
      </c>
      <c r="AL27" s="90">
        <f>SUM(AL28:AL49)</f>
        <v>0</v>
      </c>
      <c r="AM27" s="90"/>
      <c r="AN27" s="88">
        <f>SUM(AN28:AN49)</f>
        <v>0</v>
      </c>
      <c r="AO27" s="252"/>
      <c r="AP27" s="137"/>
      <c r="AQ27" s="261"/>
      <c r="AR27" s="179"/>
      <c r="AS27" s="32"/>
      <c r="AT27" s="154"/>
      <c r="AU27" s="103"/>
      <c r="AV27" s="157"/>
    </row>
    <row r="28" spans="1:45" ht="18" customHeight="1">
      <c r="A28" s="244">
        <f>A26+1</f>
        <v>17</v>
      </c>
      <c r="B28" s="242" t="s">
        <v>95</v>
      </c>
      <c r="C28" s="72" t="s">
        <v>31</v>
      </c>
      <c r="D28" s="55">
        <f aca="true" t="shared" si="3" ref="D28:D49">SUM(F28,G28,H28,K28,L28,M28,P28,Q28,R28,U28,V28,W28,Z28,AA28,AC28,AE28,AF28,AG28,AJ28,AK28,AL28)</f>
        <v>3</v>
      </c>
      <c r="E28" s="56">
        <f aca="true" t="shared" si="4" ref="E28:E49">SUM(J28,O28,T28,Y28,AD28,AI28,AN28)</f>
        <v>2</v>
      </c>
      <c r="F28" s="94">
        <v>3</v>
      </c>
      <c r="G28" s="182">
        <v>0</v>
      </c>
      <c r="H28" s="95">
        <v>0</v>
      </c>
      <c r="I28" s="96" t="s">
        <v>15</v>
      </c>
      <c r="J28" s="97">
        <v>2</v>
      </c>
      <c r="K28" s="134"/>
      <c r="L28" s="182"/>
      <c r="M28" s="95"/>
      <c r="N28" s="96"/>
      <c r="O28" s="97"/>
      <c r="P28" s="95"/>
      <c r="Q28" s="182"/>
      <c r="R28" s="95"/>
      <c r="S28" s="96"/>
      <c r="T28" s="97"/>
      <c r="U28" s="95"/>
      <c r="V28" s="182"/>
      <c r="W28" s="95"/>
      <c r="X28" s="96"/>
      <c r="Y28" s="97"/>
      <c r="Z28" s="95"/>
      <c r="AA28" s="182"/>
      <c r="AB28" s="95"/>
      <c r="AC28" s="96"/>
      <c r="AD28" s="97"/>
      <c r="AE28" s="134"/>
      <c r="AF28" s="182"/>
      <c r="AG28" s="95"/>
      <c r="AH28" s="96"/>
      <c r="AI28" s="97"/>
      <c r="AJ28" s="94"/>
      <c r="AK28" s="105"/>
      <c r="AL28" s="275"/>
      <c r="AM28" s="276"/>
      <c r="AN28" s="168"/>
      <c r="AO28" s="277"/>
      <c r="AP28" s="278"/>
      <c r="AQ28" s="262"/>
      <c r="AR28" s="279"/>
      <c r="AS28" s="32"/>
    </row>
    <row r="29" spans="1:45" ht="18" customHeight="1">
      <c r="A29" s="244">
        <f aca="true" t="shared" si="5" ref="A29:A63">A28+1</f>
        <v>18</v>
      </c>
      <c r="B29" s="242" t="s">
        <v>99</v>
      </c>
      <c r="C29" s="72" t="s">
        <v>55</v>
      </c>
      <c r="D29" s="55">
        <f t="shared" si="3"/>
        <v>3</v>
      </c>
      <c r="E29" s="56">
        <f t="shared" si="4"/>
        <v>3</v>
      </c>
      <c r="F29" s="57">
        <v>3</v>
      </c>
      <c r="G29" s="74">
        <v>0</v>
      </c>
      <c r="H29" s="64">
        <v>0</v>
      </c>
      <c r="I29" s="65" t="s">
        <v>15</v>
      </c>
      <c r="J29" s="66">
        <v>3</v>
      </c>
      <c r="K29" s="64"/>
      <c r="L29" s="74"/>
      <c r="M29" s="64"/>
      <c r="N29" s="65"/>
      <c r="O29" s="66"/>
      <c r="P29" s="64"/>
      <c r="Q29" s="74"/>
      <c r="R29" s="64"/>
      <c r="S29" s="65"/>
      <c r="T29" s="66"/>
      <c r="U29" s="64"/>
      <c r="V29" s="74"/>
      <c r="W29" s="64"/>
      <c r="X29" s="65"/>
      <c r="Y29" s="66"/>
      <c r="Z29" s="64"/>
      <c r="AA29" s="74"/>
      <c r="AB29" s="64"/>
      <c r="AC29" s="65"/>
      <c r="AD29" s="66"/>
      <c r="AE29" s="63"/>
      <c r="AF29" s="74"/>
      <c r="AG29" s="64"/>
      <c r="AH29" s="65"/>
      <c r="AI29" s="66"/>
      <c r="AJ29" s="57"/>
      <c r="AK29" s="69"/>
      <c r="AL29" s="58"/>
      <c r="AM29" s="59"/>
      <c r="AN29" s="60"/>
      <c r="AO29" s="255"/>
      <c r="AP29" s="11"/>
      <c r="AQ29" s="280"/>
      <c r="AR29" s="281"/>
      <c r="AS29" s="32"/>
    </row>
    <row r="30" spans="1:45" ht="18" customHeight="1">
      <c r="A30" s="244">
        <f t="shared" si="5"/>
        <v>19</v>
      </c>
      <c r="B30" s="242" t="s">
        <v>110</v>
      </c>
      <c r="C30" s="72" t="s">
        <v>56</v>
      </c>
      <c r="D30" s="55">
        <f t="shared" si="3"/>
        <v>2</v>
      </c>
      <c r="E30" s="56">
        <f t="shared" si="4"/>
        <v>2</v>
      </c>
      <c r="F30" s="57"/>
      <c r="G30" s="74"/>
      <c r="H30" s="64"/>
      <c r="I30" s="65"/>
      <c r="J30" s="66"/>
      <c r="K30" s="64">
        <v>2</v>
      </c>
      <c r="L30" s="74">
        <v>0</v>
      </c>
      <c r="M30" s="64">
        <v>0</v>
      </c>
      <c r="N30" s="65" t="s">
        <v>15</v>
      </c>
      <c r="O30" s="66">
        <v>2</v>
      </c>
      <c r="P30" s="64"/>
      <c r="Q30" s="74"/>
      <c r="R30" s="64"/>
      <c r="S30" s="65"/>
      <c r="T30" s="66"/>
      <c r="U30" s="282"/>
      <c r="V30" s="185"/>
      <c r="W30" s="169"/>
      <c r="X30" s="283"/>
      <c r="Y30" s="284"/>
      <c r="Z30" s="63"/>
      <c r="AA30" s="74"/>
      <c r="AB30" s="64"/>
      <c r="AC30" s="65"/>
      <c r="AD30" s="66"/>
      <c r="AE30" s="63"/>
      <c r="AF30" s="74"/>
      <c r="AG30" s="64"/>
      <c r="AH30" s="65"/>
      <c r="AI30" s="66"/>
      <c r="AJ30" s="57"/>
      <c r="AK30" s="69"/>
      <c r="AL30" s="58"/>
      <c r="AM30" s="59"/>
      <c r="AN30" s="60"/>
      <c r="AO30" s="285">
        <v>18</v>
      </c>
      <c r="AP30" s="286" t="s">
        <v>99</v>
      </c>
      <c r="AQ30" s="263"/>
      <c r="AR30" s="180"/>
      <c r="AS30" s="32"/>
    </row>
    <row r="31" spans="1:45" ht="18" customHeight="1">
      <c r="A31" s="244">
        <f t="shared" si="5"/>
        <v>20</v>
      </c>
      <c r="B31" s="242" t="s">
        <v>103</v>
      </c>
      <c r="C31" s="72" t="s">
        <v>32</v>
      </c>
      <c r="D31" s="55">
        <f t="shared" si="3"/>
        <v>3</v>
      </c>
      <c r="E31" s="56">
        <f t="shared" si="4"/>
        <v>2</v>
      </c>
      <c r="F31" s="57">
        <v>2</v>
      </c>
      <c r="G31" s="74">
        <v>1</v>
      </c>
      <c r="H31" s="64">
        <v>0</v>
      </c>
      <c r="I31" s="65" t="s">
        <v>24</v>
      </c>
      <c r="J31" s="66">
        <v>2</v>
      </c>
      <c r="K31" s="64"/>
      <c r="L31" s="74"/>
      <c r="M31" s="64"/>
      <c r="N31" s="65"/>
      <c r="O31" s="66"/>
      <c r="P31" s="64"/>
      <c r="Q31" s="74"/>
      <c r="R31" s="64"/>
      <c r="S31" s="65"/>
      <c r="T31" s="66"/>
      <c r="U31" s="282"/>
      <c r="V31" s="185"/>
      <c r="W31" s="169"/>
      <c r="X31" s="283"/>
      <c r="Y31" s="284"/>
      <c r="Z31" s="64"/>
      <c r="AA31" s="74"/>
      <c r="AB31" s="64"/>
      <c r="AC31" s="65"/>
      <c r="AD31" s="66"/>
      <c r="AE31" s="64"/>
      <c r="AF31" s="74"/>
      <c r="AG31" s="64"/>
      <c r="AH31" s="65"/>
      <c r="AI31" s="66"/>
      <c r="AJ31" s="57"/>
      <c r="AK31" s="69"/>
      <c r="AL31" s="58"/>
      <c r="AM31" s="59"/>
      <c r="AN31" s="60"/>
      <c r="AO31" s="285"/>
      <c r="AP31" s="286"/>
      <c r="AQ31" s="263"/>
      <c r="AR31" s="245"/>
      <c r="AS31" s="32"/>
    </row>
    <row r="32" spans="1:45" ht="18" customHeight="1">
      <c r="A32" s="244">
        <f t="shared" si="5"/>
        <v>21</v>
      </c>
      <c r="B32" s="242" t="s">
        <v>122</v>
      </c>
      <c r="C32" s="72" t="s">
        <v>64</v>
      </c>
      <c r="D32" s="55">
        <f t="shared" si="3"/>
        <v>5</v>
      </c>
      <c r="E32" s="56">
        <f t="shared" si="4"/>
        <v>4</v>
      </c>
      <c r="F32" s="57"/>
      <c r="G32" s="74"/>
      <c r="H32" s="64"/>
      <c r="I32" s="65"/>
      <c r="J32" s="66"/>
      <c r="K32" s="64"/>
      <c r="L32" s="74"/>
      <c r="M32" s="64"/>
      <c r="N32" s="65"/>
      <c r="O32" s="66"/>
      <c r="P32" s="64">
        <v>4</v>
      </c>
      <c r="Q32" s="74">
        <v>1</v>
      </c>
      <c r="R32" s="64">
        <v>0</v>
      </c>
      <c r="S32" s="65" t="s">
        <v>15</v>
      </c>
      <c r="T32" s="66">
        <v>4</v>
      </c>
      <c r="U32" s="282"/>
      <c r="V32" s="185"/>
      <c r="W32" s="169"/>
      <c r="X32" s="283"/>
      <c r="Y32" s="284"/>
      <c r="Z32" s="64"/>
      <c r="AA32" s="74"/>
      <c r="AB32" s="64"/>
      <c r="AC32" s="65"/>
      <c r="AD32" s="66"/>
      <c r="AE32" s="64"/>
      <c r="AF32" s="74"/>
      <c r="AG32" s="64"/>
      <c r="AH32" s="65"/>
      <c r="AI32" s="66"/>
      <c r="AJ32" s="57"/>
      <c r="AK32" s="69"/>
      <c r="AL32" s="58"/>
      <c r="AM32" s="59"/>
      <c r="AN32" s="60"/>
      <c r="AO32" s="285">
        <v>1</v>
      </c>
      <c r="AP32" s="286" t="s">
        <v>107</v>
      </c>
      <c r="AQ32" s="263"/>
      <c r="AR32" s="180"/>
      <c r="AS32" s="32"/>
    </row>
    <row r="33" spans="1:45" ht="18" customHeight="1">
      <c r="A33" s="244">
        <f t="shared" si="5"/>
        <v>22</v>
      </c>
      <c r="B33" s="242" t="s">
        <v>127</v>
      </c>
      <c r="C33" s="72" t="s">
        <v>65</v>
      </c>
      <c r="D33" s="55">
        <f t="shared" si="3"/>
        <v>3</v>
      </c>
      <c r="E33" s="56">
        <f t="shared" si="4"/>
        <v>3</v>
      </c>
      <c r="F33" s="57"/>
      <c r="G33" s="74"/>
      <c r="H33" s="64"/>
      <c r="I33" s="65"/>
      <c r="J33" s="66"/>
      <c r="K33" s="64"/>
      <c r="L33" s="74"/>
      <c r="M33" s="64"/>
      <c r="N33" s="65"/>
      <c r="O33" s="66"/>
      <c r="P33" s="64"/>
      <c r="Q33" s="74"/>
      <c r="R33" s="64"/>
      <c r="S33" s="65"/>
      <c r="T33" s="66"/>
      <c r="U33" s="282">
        <v>3</v>
      </c>
      <c r="V33" s="185">
        <v>0</v>
      </c>
      <c r="W33" s="169">
        <v>0</v>
      </c>
      <c r="X33" s="283" t="s">
        <v>15</v>
      </c>
      <c r="Y33" s="284">
        <v>3</v>
      </c>
      <c r="Z33" s="64"/>
      <c r="AA33" s="74"/>
      <c r="AB33" s="64"/>
      <c r="AC33" s="65"/>
      <c r="AD33" s="66"/>
      <c r="AE33" s="64"/>
      <c r="AF33" s="74"/>
      <c r="AG33" s="64"/>
      <c r="AH33" s="65"/>
      <c r="AI33" s="66"/>
      <c r="AJ33" s="57"/>
      <c r="AK33" s="69"/>
      <c r="AL33" s="58"/>
      <c r="AM33" s="59"/>
      <c r="AN33" s="60"/>
      <c r="AO33" s="253">
        <v>21</v>
      </c>
      <c r="AP33" s="287" t="s">
        <v>122</v>
      </c>
      <c r="AQ33" s="263"/>
      <c r="AR33" s="180"/>
      <c r="AS33" s="32"/>
    </row>
    <row r="34" spans="1:45" ht="18" customHeight="1">
      <c r="A34" s="244">
        <f t="shared" si="5"/>
        <v>23</v>
      </c>
      <c r="B34" s="242" t="s">
        <v>123</v>
      </c>
      <c r="C34" s="72" t="s">
        <v>66</v>
      </c>
      <c r="D34" s="55">
        <f t="shared" si="3"/>
        <v>3</v>
      </c>
      <c r="E34" s="56">
        <f t="shared" si="4"/>
        <v>3</v>
      </c>
      <c r="F34" s="57"/>
      <c r="G34" s="74"/>
      <c r="H34" s="64"/>
      <c r="I34" s="65"/>
      <c r="J34" s="66"/>
      <c r="K34" s="64"/>
      <c r="L34" s="74"/>
      <c r="M34" s="64"/>
      <c r="N34" s="65"/>
      <c r="O34" s="66"/>
      <c r="P34" s="64">
        <v>3</v>
      </c>
      <c r="Q34" s="74">
        <v>0</v>
      </c>
      <c r="R34" s="64">
        <v>0</v>
      </c>
      <c r="S34" s="65" t="s">
        <v>24</v>
      </c>
      <c r="T34" s="66">
        <v>3</v>
      </c>
      <c r="U34" s="282"/>
      <c r="V34" s="185"/>
      <c r="W34" s="169"/>
      <c r="X34" s="283"/>
      <c r="Y34" s="284"/>
      <c r="Z34" s="64"/>
      <c r="AA34" s="74"/>
      <c r="AB34" s="64"/>
      <c r="AC34" s="65"/>
      <c r="AD34" s="66"/>
      <c r="AE34" s="64"/>
      <c r="AF34" s="74"/>
      <c r="AG34" s="64"/>
      <c r="AH34" s="65"/>
      <c r="AI34" s="66"/>
      <c r="AJ34" s="57"/>
      <c r="AK34" s="69"/>
      <c r="AL34" s="58"/>
      <c r="AM34" s="59"/>
      <c r="AN34" s="60"/>
      <c r="AO34" s="253">
        <v>1</v>
      </c>
      <c r="AP34" s="287" t="s">
        <v>107</v>
      </c>
      <c r="AQ34" s="263"/>
      <c r="AR34" s="180"/>
      <c r="AS34" s="32"/>
    </row>
    <row r="35" spans="1:45" ht="18" customHeight="1">
      <c r="A35" s="244">
        <f t="shared" si="5"/>
        <v>24</v>
      </c>
      <c r="B35" s="242" t="s">
        <v>128</v>
      </c>
      <c r="C35" s="72" t="s">
        <v>67</v>
      </c>
      <c r="D35" s="55">
        <f t="shared" si="3"/>
        <v>4</v>
      </c>
      <c r="E35" s="56">
        <f t="shared" si="4"/>
        <v>4</v>
      </c>
      <c r="F35" s="57"/>
      <c r="G35" s="74"/>
      <c r="H35" s="64"/>
      <c r="I35" s="65"/>
      <c r="J35" s="66"/>
      <c r="K35" s="64"/>
      <c r="L35" s="74"/>
      <c r="M35" s="64"/>
      <c r="N35" s="65"/>
      <c r="O35" s="66"/>
      <c r="P35" s="64"/>
      <c r="Q35" s="74"/>
      <c r="R35" s="64"/>
      <c r="S35" s="65"/>
      <c r="T35" s="66"/>
      <c r="U35" s="282">
        <v>4</v>
      </c>
      <c r="V35" s="185">
        <v>0</v>
      </c>
      <c r="W35" s="169">
        <v>0</v>
      </c>
      <c r="X35" s="283" t="s">
        <v>15</v>
      </c>
      <c r="Y35" s="284">
        <v>4</v>
      </c>
      <c r="Z35" s="64"/>
      <c r="AA35" s="74"/>
      <c r="AB35" s="64"/>
      <c r="AC35" s="65"/>
      <c r="AD35" s="66"/>
      <c r="AE35" s="64"/>
      <c r="AF35" s="74"/>
      <c r="AG35" s="64"/>
      <c r="AH35" s="65"/>
      <c r="AI35" s="66"/>
      <c r="AJ35" s="57"/>
      <c r="AK35" s="69"/>
      <c r="AL35" s="58"/>
      <c r="AM35" s="59"/>
      <c r="AN35" s="60"/>
      <c r="AO35" s="253">
        <v>23</v>
      </c>
      <c r="AP35" s="287" t="s">
        <v>123</v>
      </c>
      <c r="AQ35" s="263"/>
      <c r="AR35" s="180"/>
      <c r="AS35" s="32"/>
    </row>
    <row r="36" spans="1:45" ht="18" customHeight="1">
      <c r="A36" s="244">
        <f t="shared" si="5"/>
        <v>25</v>
      </c>
      <c r="B36" s="242" t="s">
        <v>137</v>
      </c>
      <c r="C36" s="72" t="s">
        <v>68</v>
      </c>
      <c r="D36" s="55">
        <f t="shared" si="3"/>
        <v>5</v>
      </c>
      <c r="E36" s="56">
        <f t="shared" si="4"/>
        <v>5</v>
      </c>
      <c r="F36" s="57"/>
      <c r="G36" s="74"/>
      <c r="H36" s="64"/>
      <c r="I36" s="65"/>
      <c r="J36" s="66"/>
      <c r="K36" s="64"/>
      <c r="L36" s="74"/>
      <c r="M36" s="64"/>
      <c r="N36" s="65"/>
      <c r="O36" s="66"/>
      <c r="P36" s="64"/>
      <c r="Q36" s="74"/>
      <c r="R36" s="64"/>
      <c r="S36" s="65"/>
      <c r="T36" s="66"/>
      <c r="U36" s="282"/>
      <c r="V36" s="185"/>
      <c r="W36" s="169"/>
      <c r="X36" s="283"/>
      <c r="Y36" s="284"/>
      <c r="Z36" s="64">
        <v>4</v>
      </c>
      <c r="AA36" s="74">
        <v>1</v>
      </c>
      <c r="AB36" s="64">
        <v>0</v>
      </c>
      <c r="AC36" s="65" t="s">
        <v>15</v>
      </c>
      <c r="AD36" s="66">
        <v>5</v>
      </c>
      <c r="AE36" s="64"/>
      <c r="AF36" s="74"/>
      <c r="AG36" s="64"/>
      <c r="AH36" s="65"/>
      <c r="AI36" s="66"/>
      <c r="AJ36" s="57"/>
      <c r="AK36" s="69"/>
      <c r="AL36" s="58"/>
      <c r="AM36" s="59"/>
      <c r="AN36" s="60"/>
      <c r="AO36" s="253">
        <v>24</v>
      </c>
      <c r="AP36" s="287" t="s">
        <v>128</v>
      </c>
      <c r="AQ36" s="263"/>
      <c r="AR36" s="180"/>
      <c r="AS36" s="32"/>
    </row>
    <row r="37" spans="1:45" ht="18" customHeight="1">
      <c r="A37" s="244">
        <f t="shared" si="5"/>
        <v>26</v>
      </c>
      <c r="B37" s="242" t="s">
        <v>116</v>
      </c>
      <c r="C37" s="72" t="s">
        <v>37</v>
      </c>
      <c r="D37" s="55">
        <f t="shared" si="3"/>
        <v>2</v>
      </c>
      <c r="E37" s="56">
        <f t="shared" si="4"/>
        <v>2</v>
      </c>
      <c r="F37" s="57"/>
      <c r="G37" s="74"/>
      <c r="H37" s="64"/>
      <c r="I37" s="65"/>
      <c r="J37" s="66"/>
      <c r="K37" s="64">
        <v>1</v>
      </c>
      <c r="L37" s="74">
        <v>1</v>
      </c>
      <c r="M37" s="64">
        <v>0</v>
      </c>
      <c r="N37" s="65" t="s">
        <v>24</v>
      </c>
      <c r="O37" s="66">
        <v>2</v>
      </c>
      <c r="P37" s="64"/>
      <c r="Q37" s="74"/>
      <c r="R37" s="64"/>
      <c r="S37" s="65"/>
      <c r="T37" s="66"/>
      <c r="U37" s="282"/>
      <c r="V37" s="185"/>
      <c r="W37" s="169"/>
      <c r="X37" s="283"/>
      <c r="Y37" s="284"/>
      <c r="Z37" s="64"/>
      <c r="AA37" s="74"/>
      <c r="AB37" s="64"/>
      <c r="AC37" s="65"/>
      <c r="AD37" s="66"/>
      <c r="AE37" s="64"/>
      <c r="AF37" s="74"/>
      <c r="AG37" s="64"/>
      <c r="AH37" s="65"/>
      <c r="AI37" s="66"/>
      <c r="AJ37" s="57"/>
      <c r="AK37" s="69"/>
      <c r="AL37" s="58"/>
      <c r="AM37" s="59"/>
      <c r="AN37" s="60"/>
      <c r="AO37" s="253">
        <v>18</v>
      </c>
      <c r="AP37" s="287" t="s">
        <v>99</v>
      </c>
      <c r="AQ37" s="263"/>
      <c r="AR37" s="180"/>
      <c r="AS37" s="32"/>
    </row>
    <row r="38" spans="1:45" ht="18" customHeight="1">
      <c r="A38" s="244">
        <f t="shared" si="5"/>
        <v>27</v>
      </c>
      <c r="B38" s="242" t="s">
        <v>130</v>
      </c>
      <c r="C38" s="72" t="s">
        <v>38</v>
      </c>
      <c r="D38" s="55">
        <f t="shared" si="3"/>
        <v>4</v>
      </c>
      <c r="E38" s="56">
        <f t="shared" si="4"/>
        <v>4</v>
      </c>
      <c r="F38" s="57"/>
      <c r="G38" s="74"/>
      <c r="H38" s="64"/>
      <c r="I38" s="65"/>
      <c r="J38" s="66"/>
      <c r="K38" s="64"/>
      <c r="L38" s="74"/>
      <c r="M38" s="64"/>
      <c r="N38" s="65"/>
      <c r="O38" s="66"/>
      <c r="P38" s="64"/>
      <c r="Q38" s="74"/>
      <c r="R38" s="64"/>
      <c r="S38" s="65"/>
      <c r="T38" s="66"/>
      <c r="U38" s="282">
        <v>3</v>
      </c>
      <c r="V38" s="185">
        <v>1</v>
      </c>
      <c r="W38" s="169">
        <v>0</v>
      </c>
      <c r="X38" s="283" t="s">
        <v>15</v>
      </c>
      <c r="Y38" s="284">
        <v>4</v>
      </c>
      <c r="Z38" s="64"/>
      <c r="AA38" s="74"/>
      <c r="AB38" s="64"/>
      <c r="AC38" s="65"/>
      <c r="AD38" s="66"/>
      <c r="AE38" s="64"/>
      <c r="AF38" s="74"/>
      <c r="AG38" s="64"/>
      <c r="AH38" s="65"/>
      <c r="AI38" s="66"/>
      <c r="AJ38" s="57"/>
      <c r="AK38" s="69"/>
      <c r="AL38" s="58"/>
      <c r="AM38" s="59"/>
      <c r="AN38" s="60"/>
      <c r="AO38" s="253"/>
      <c r="AP38" s="287"/>
      <c r="AQ38" s="263"/>
      <c r="AR38" s="180"/>
      <c r="AS38" s="32"/>
    </row>
    <row r="39" spans="1:45" ht="18" customHeight="1">
      <c r="A39" s="244">
        <f t="shared" si="5"/>
        <v>28</v>
      </c>
      <c r="B39" s="242" t="s">
        <v>104</v>
      </c>
      <c r="C39" s="72" t="s">
        <v>73</v>
      </c>
      <c r="D39" s="55">
        <f t="shared" si="3"/>
        <v>2</v>
      </c>
      <c r="E39" s="56">
        <f t="shared" si="4"/>
        <v>2</v>
      </c>
      <c r="F39" s="57">
        <v>2</v>
      </c>
      <c r="G39" s="74">
        <v>0</v>
      </c>
      <c r="H39" s="64">
        <v>0</v>
      </c>
      <c r="I39" s="65" t="s">
        <v>15</v>
      </c>
      <c r="J39" s="66">
        <v>2</v>
      </c>
      <c r="K39" s="64"/>
      <c r="L39" s="74"/>
      <c r="M39" s="64"/>
      <c r="N39" s="65"/>
      <c r="O39" s="66"/>
      <c r="P39" s="64"/>
      <c r="Q39" s="74"/>
      <c r="R39" s="64"/>
      <c r="S39" s="65"/>
      <c r="T39" s="66"/>
      <c r="U39" s="282"/>
      <c r="V39" s="185"/>
      <c r="W39" s="169"/>
      <c r="X39" s="283"/>
      <c r="Y39" s="284"/>
      <c r="Z39" s="64"/>
      <c r="AA39" s="74"/>
      <c r="AB39" s="64"/>
      <c r="AC39" s="65"/>
      <c r="AD39" s="66"/>
      <c r="AE39" s="64"/>
      <c r="AF39" s="74"/>
      <c r="AG39" s="64"/>
      <c r="AH39" s="65"/>
      <c r="AI39" s="66"/>
      <c r="AJ39" s="57"/>
      <c r="AK39" s="69"/>
      <c r="AL39" s="58"/>
      <c r="AM39" s="59"/>
      <c r="AN39" s="60"/>
      <c r="AO39" s="253"/>
      <c r="AP39" s="287"/>
      <c r="AQ39" s="263"/>
      <c r="AR39" s="180"/>
      <c r="AS39" s="32"/>
    </row>
    <row r="40" spans="1:45" ht="18" customHeight="1">
      <c r="A40" s="244">
        <f t="shared" si="5"/>
        <v>29</v>
      </c>
      <c r="B40" s="242" t="s">
        <v>131</v>
      </c>
      <c r="C40" s="72" t="s">
        <v>76</v>
      </c>
      <c r="D40" s="55">
        <f t="shared" si="3"/>
        <v>3</v>
      </c>
      <c r="E40" s="56">
        <f t="shared" si="4"/>
        <v>3</v>
      </c>
      <c r="F40" s="57"/>
      <c r="G40" s="74"/>
      <c r="H40" s="64"/>
      <c r="I40" s="65"/>
      <c r="J40" s="66"/>
      <c r="K40" s="64"/>
      <c r="L40" s="74"/>
      <c r="M40" s="64"/>
      <c r="N40" s="65"/>
      <c r="O40" s="66"/>
      <c r="P40" s="64"/>
      <c r="Q40" s="74"/>
      <c r="R40" s="64"/>
      <c r="S40" s="65"/>
      <c r="T40" s="66"/>
      <c r="U40" s="282">
        <v>3</v>
      </c>
      <c r="V40" s="185">
        <v>0</v>
      </c>
      <c r="W40" s="169">
        <v>0</v>
      </c>
      <c r="X40" s="283" t="s">
        <v>15</v>
      </c>
      <c r="Y40" s="284">
        <v>3</v>
      </c>
      <c r="Z40" s="64"/>
      <c r="AA40" s="74"/>
      <c r="AB40" s="64"/>
      <c r="AC40" s="65"/>
      <c r="AD40" s="66"/>
      <c r="AE40" s="64"/>
      <c r="AF40" s="74"/>
      <c r="AG40" s="64"/>
      <c r="AH40" s="65"/>
      <c r="AI40" s="66"/>
      <c r="AJ40" s="57"/>
      <c r="AK40" s="69"/>
      <c r="AL40" s="58"/>
      <c r="AM40" s="59"/>
      <c r="AN40" s="60"/>
      <c r="AO40" s="253">
        <v>19</v>
      </c>
      <c r="AP40" s="287" t="s">
        <v>110</v>
      </c>
      <c r="AQ40" s="263"/>
      <c r="AR40" s="180"/>
      <c r="AS40" s="32"/>
    </row>
    <row r="41" spans="1:45" ht="18" customHeight="1">
      <c r="A41" s="244">
        <f t="shared" si="5"/>
        <v>30</v>
      </c>
      <c r="B41" s="242" t="s">
        <v>132</v>
      </c>
      <c r="C41" s="72" t="s">
        <v>77</v>
      </c>
      <c r="D41" s="55">
        <f t="shared" si="3"/>
        <v>3</v>
      </c>
      <c r="E41" s="56">
        <f t="shared" si="4"/>
        <v>2</v>
      </c>
      <c r="F41" s="57"/>
      <c r="G41" s="74"/>
      <c r="H41" s="64"/>
      <c r="I41" s="65"/>
      <c r="J41" s="66"/>
      <c r="K41" s="64"/>
      <c r="L41" s="74"/>
      <c r="M41" s="64"/>
      <c r="N41" s="65"/>
      <c r="O41" s="66"/>
      <c r="P41" s="64"/>
      <c r="Q41" s="74"/>
      <c r="R41" s="64"/>
      <c r="S41" s="65"/>
      <c r="T41" s="66"/>
      <c r="U41" s="282">
        <v>2</v>
      </c>
      <c r="V41" s="185">
        <v>1</v>
      </c>
      <c r="W41" s="169">
        <v>0</v>
      </c>
      <c r="X41" s="283" t="s">
        <v>24</v>
      </c>
      <c r="Y41" s="284">
        <v>2</v>
      </c>
      <c r="Z41" s="64"/>
      <c r="AA41" s="74"/>
      <c r="AB41" s="64"/>
      <c r="AC41" s="65"/>
      <c r="AD41" s="66"/>
      <c r="AE41" s="64"/>
      <c r="AF41" s="74"/>
      <c r="AG41" s="64"/>
      <c r="AH41" s="65"/>
      <c r="AI41" s="66"/>
      <c r="AJ41" s="57"/>
      <c r="AK41" s="69"/>
      <c r="AL41" s="58"/>
      <c r="AM41" s="59"/>
      <c r="AN41" s="60"/>
      <c r="AO41" s="253">
        <v>19</v>
      </c>
      <c r="AP41" s="287" t="s">
        <v>110</v>
      </c>
      <c r="AQ41" s="263"/>
      <c r="AR41" s="180"/>
      <c r="AS41" s="32"/>
    </row>
    <row r="42" spans="1:45" ht="18" customHeight="1">
      <c r="A42" s="244">
        <f t="shared" si="5"/>
        <v>31</v>
      </c>
      <c r="B42" s="242" t="s">
        <v>140</v>
      </c>
      <c r="C42" s="72" t="s">
        <v>78</v>
      </c>
      <c r="D42" s="55">
        <f t="shared" si="3"/>
        <v>4</v>
      </c>
      <c r="E42" s="56">
        <f t="shared" si="4"/>
        <v>3</v>
      </c>
      <c r="F42" s="57"/>
      <c r="G42" s="74"/>
      <c r="H42" s="64"/>
      <c r="I42" s="65"/>
      <c r="J42" s="66"/>
      <c r="K42" s="64"/>
      <c r="L42" s="74"/>
      <c r="M42" s="64"/>
      <c r="N42" s="65"/>
      <c r="O42" s="66"/>
      <c r="P42" s="64"/>
      <c r="Q42" s="74"/>
      <c r="R42" s="64"/>
      <c r="S42" s="65"/>
      <c r="T42" s="66"/>
      <c r="U42" s="282"/>
      <c r="V42" s="185"/>
      <c r="W42" s="169"/>
      <c r="X42" s="283"/>
      <c r="Y42" s="284"/>
      <c r="Z42" s="64">
        <v>3</v>
      </c>
      <c r="AA42" s="74">
        <v>1</v>
      </c>
      <c r="AB42" s="64">
        <v>0</v>
      </c>
      <c r="AC42" s="65" t="s">
        <v>15</v>
      </c>
      <c r="AD42" s="66">
        <v>3</v>
      </c>
      <c r="AE42" s="64"/>
      <c r="AF42" s="74"/>
      <c r="AG42" s="64"/>
      <c r="AH42" s="65"/>
      <c r="AI42" s="66"/>
      <c r="AJ42" s="57"/>
      <c r="AK42" s="69"/>
      <c r="AL42" s="58"/>
      <c r="AM42" s="59"/>
      <c r="AN42" s="60"/>
      <c r="AO42" s="253">
        <v>30</v>
      </c>
      <c r="AP42" s="287" t="s">
        <v>132</v>
      </c>
      <c r="AQ42" s="263"/>
      <c r="AR42" s="180"/>
      <c r="AS42" s="32"/>
    </row>
    <row r="43" spans="1:45" ht="18" customHeight="1">
      <c r="A43" s="244">
        <f t="shared" si="5"/>
        <v>32</v>
      </c>
      <c r="B43" s="242" t="s">
        <v>141</v>
      </c>
      <c r="C43" s="72" t="s">
        <v>79</v>
      </c>
      <c r="D43" s="55">
        <f t="shared" si="3"/>
        <v>4</v>
      </c>
      <c r="E43" s="56">
        <f t="shared" si="4"/>
        <v>3</v>
      </c>
      <c r="F43" s="57"/>
      <c r="G43" s="74"/>
      <c r="H43" s="64"/>
      <c r="I43" s="65"/>
      <c r="J43" s="66"/>
      <c r="K43" s="64"/>
      <c r="L43" s="74"/>
      <c r="M43" s="64"/>
      <c r="N43" s="65"/>
      <c r="O43" s="66"/>
      <c r="P43" s="64"/>
      <c r="Q43" s="74"/>
      <c r="R43" s="64"/>
      <c r="S43" s="65"/>
      <c r="T43" s="66"/>
      <c r="U43" s="282"/>
      <c r="V43" s="185"/>
      <c r="W43" s="169"/>
      <c r="X43" s="283"/>
      <c r="Y43" s="284"/>
      <c r="Z43" s="64">
        <v>3</v>
      </c>
      <c r="AA43" s="74">
        <v>1</v>
      </c>
      <c r="AB43" s="64">
        <v>0</v>
      </c>
      <c r="AC43" s="65" t="s">
        <v>24</v>
      </c>
      <c r="AD43" s="66">
        <v>3</v>
      </c>
      <c r="AE43" s="64"/>
      <c r="AF43" s="74"/>
      <c r="AG43" s="64"/>
      <c r="AH43" s="65"/>
      <c r="AI43" s="66"/>
      <c r="AJ43" s="57"/>
      <c r="AK43" s="69"/>
      <c r="AL43" s="58"/>
      <c r="AM43" s="59"/>
      <c r="AN43" s="60"/>
      <c r="AO43" s="253"/>
      <c r="AP43" s="287"/>
      <c r="AQ43" s="263"/>
      <c r="AR43" s="180"/>
      <c r="AS43" s="32"/>
    </row>
    <row r="44" spans="1:45" ht="18" customHeight="1">
      <c r="A44" s="244">
        <f t="shared" si="5"/>
        <v>33</v>
      </c>
      <c r="B44" s="242" t="s">
        <v>145</v>
      </c>
      <c r="C44" s="72" t="s">
        <v>80</v>
      </c>
      <c r="D44" s="55">
        <f t="shared" si="3"/>
        <v>4</v>
      </c>
      <c r="E44" s="56">
        <f t="shared" si="4"/>
        <v>3</v>
      </c>
      <c r="F44" s="57"/>
      <c r="G44" s="74"/>
      <c r="H44" s="64"/>
      <c r="I44" s="65"/>
      <c r="J44" s="66"/>
      <c r="K44" s="64"/>
      <c r="L44" s="74"/>
      <c r="M44" s="64"/>
      <c r="N44" s="65"/>
      <c r="O44" s="66"/>
      <c r="P44" s="64"/>
      <c r="Q44" s="74"/>
      <c r="R44" s="64"/>
      <c r="S44" s="65"/>
      <c r="T44" s="66"/>
      <c r="U44" s="282"/>
      <c r="V44" s="185"/>
      <c r="W44" s="169"/>
      <c r="X44" s="283"/>
      <c r="Y44" s="284"/>
      <c r="Z44" s="64"/>
      <c r="AA44" s="74"/>
      <c r="AB44" s="64"/>
      <c r="AC44" s="65"/>
      <c r="AD44" s="66"/>
      <c r="AE44" s="64">
        <v>3</v>
      </c>
      <c r="AF44" s="74">
        <v>1</v>
      </c>
      <c r="AG44" s="64">
        <v>0</v>
      </c>
      <c r="AH44" s="65" t="s">
        <v>15</v>
      </c>
      <c r="AI44" s="66">
        <v>3</v>
      </c>
      <c r="AJ44" s="57"/>
      <c r="AK44" s="69"/>
      <c r="AL44" s="58"/>
      <c r="AM44" s="59"/>
      <c r="AN44" s="60"/>
      <c r="AO44" s="253">
        <v>32</v>
      </c>
      <c r="AP44" s="287" t="s">
        <v>141</v>
      </c>
      <c r="AQ44" s="263"/>
      <c r="AR44" s="180"/>
      <c r="AS44" s="32"/>
    </row>
    <row r="45" spans="1:45" ht="18" customHeight="1">
      <c r="A45" s="244">
        <f t="shared" si="5"/>
        <v>34</v>
      </c>
      <c r="B45" s="242" t="s">
        <v>147</v>
      </c>
      <c r="C45" s="72" t="s">
        <v>39</v>
      </c>
      <c r="D45" s="55">
        <f t="shared" si="3"/>
        <v>3</v>
      </c>
      <c r="E45" s="56">
        <f t="shared" si="4"/>
        <v>3</v>
      </c>
      <c r="F45" s="57"/>
      <c r="G45" s="74"/>
      <c r="H45" s="64"/>
      <c r="I45" s="65"/>
      <c r="J45" s="66"/>
      <c r="K45" s="64"/>
      <c r="L45" s="74"/>
      <c r="M45" s="64"/>
      <c r="N45" s="65"/>
      <c r="O45" s="66"/>
      <c r="P45" s="64"/>
      <c r="Q45" s="74"/>
      <c r="R45" s="64"/>
      <c r="S45" s="65"/>
      <c r="T45" s="66"/>
      <c r="U45" s="282"/>
      <c r="V45" s="185"/>
      <c r="W45" s="169"/>
      <c r="X45" s="283"/>
      <c r="Y45" s="284"/>
      <c r="Z45" s="64"/>
      <c r="AA45" s="74"/>
      <c r="AB45" s="64"/>
      <c r="AC45" s="65"/>
      <c r="AD45" s="66"/>
      <c r="AE45" s="64">
        <v>2</v>
      </c>
      <c r="AF45" s="74">
        <v>1</v>
      </c>
      <c r="AG45" s="64">
        <v>0</v>
      </c>
      <c r="AH45" s="65" t="s">
        <v>15</v>
      </c>
      <c r="AI45" s="66">
        <v>3</v>
      </c>
      <c r="AJ45" s="57"/>
      <c r="AK45" s="69"/>
      <c r="AL45" s="58"/>
      <c r="AM45" s="59"/>
      <c r="AN45" s="60"/>
      <c r="AO45" s="253">
        <v>24</v>
      </c>
      <c r="AP45" s="287" t="s">
        <v>128</v>
      </c>
      <c r="AQ45" s="263"/>
      <c r="AR45" s="180"/>
      <c r="AS45" s="32"/>
    </row>
    <row r="46" spans="1:45" ht="18" customHeight="1">
      <c r="A46" s="244">
        <f t="shared" si="5"/>
        <v>35</v>
      </c>
      <c r="B46" s="242" t="s">
        <v>148</v>
      </c>
      <c r="C46" s="72" t="s">
        <v>40</v>
      </c>
      <c r="D46" s="55">
        <f t="shared" si="3"/>
        <v>2</v>
      </c>
      <c r="E46" s="56">
        <f t="shared" si="4"/>
        <v>2</v>
      </c>
      <c r="F46" s="57"/>
      <c r="G46" s="74"/>
      <c r="H46" s="64"/>
      <c r="I46" s="65"/>
      <c r="J46" s="66"/>
      <c r="K46" s="64"/>
      <c r="L46" s="74"/>
      <c r="M46" s="64"/>
      <c r="N46" s="65"/>
      <c r="O46" s="66"/>
      <c r="P46" s="64"/>
      <c r="Q46" s="74"/>
      <c r="R46" s="64"/>
      <c r="S46" s="65"/>
      <c r="T46" s="66"/>
      <c r="U46" s="282"/>
      <c r="V46" s="185"/>
      <c r="W46" s="169"/>
      <c r="X46" s="283"/>
      <c r="Y46" s="284"/>
      <c r="Z46" s="64"/>
      <c r="AA46" s="74"/>
      <c r="AB46" s="64"/>
      <c r="AC46" s="65"/>
      <c r="AD46" s="66"/>
      <c r="AE46" s="64">
        <v>2</v>
      </c>
      <c r="AF46" s="74">
        <v>0</v>
      </c>
      <c r="AG46" s="64">
        <v>0</v>
      </c>
      <c r="AH46" s="65" t="s">
        <v>24</v>
      </c>
      <c r="AI46" s="66">
        <v>2</v>
      </c>
      <c r="AJ46" s="57"/>
      <c r="AK46" s="69"/>
      <c r="AL46" s="58"/>
      <c r="AM46" s="59"/>
      <c r="AN46" s="60"/>
      <c r="AO46" s="253">
        <v>24</v>
      </c>
      <c r="AP46" s="287" t="s">
        <v>128</v>
      </c>
      <c r="AQ46" s="263"/>
      <c r="AR46" s="180"/>
      <c r="AS46" s="32"/>
    </row>
    <row r="47" spans="1:45" ht="18" customHeight="1">
      <c r="A47" s="244">
        <f t="shared" si="5"/>
        <v>36</v>
      </c>
      <c r="B47" s="242" t="s">
        <v>135</v>
      </c>
      <c r="C47" s="72" t="s">
        <v>85</v>
      </c>
      <c r="D47" s="55">
        <f t="shared" si="3"/>
        <v>3</v>
      </c>
      <c r="E47" s="56">
        <f t="shared" si="4"/>
        <v>2</v>
      </c>
      <c r="F47" s="57"/>
      <c r="G47" s="74"/>
      <c r="H47" s="64"/>
      <c r="I47" s="65"/>
      <c r="J47" s="66"/>
      <c r="K47" s="64"/>
      <c r="L47" s="74"/>
      <c r="M47" s="64"/>
      <c r="N47" s="65"/>
      <c r="O47" s="66"/>
      <c r="P47" s="64"/>
      <c r="Q47" s="74"/>
      <c r="R47" s="64"/>
      <c r="S47" s="65"/>
      <c r="T47" s="66"/>
      <c r="U47" s="282">
        <v>2</v>
      </c>
      <c r="V47" s="185">
        <v>1</v>
      </c>
      <c r="W47" s="169">
        <v>0</v>
      </c>
      <c r="X47" s="283" t="s">
        <v>15</v>
      </c>
      <c r="Y47" s="284">
        <v>2</v>
      </c>
      <c r="Z47" s="64"/>
      <c r="AA47" s="74"/>
      <c r="AB47" s="64"/>
      <c r="AC47" s="65"/>
      <c r="AD47" s="66"/>
      <c r="AE47" s="64"/>
      <c r="AF47" s="74"/>
      <c r="AG47" s="64"/>
      <c r="AH47" s="65"/>
      <c r="AI47" s="66"/>
      <c r="AJ47" s="57"/>
      <c r="AK47" s="69"/>
      <c r="AL47" s="58"/>
      <c r="AM47" s="59"/>
      <c r="AN47" s="60"/>
      <c r="AO47" s="253">
        <v>1</v>
      </c>
      <c r="AP47" s="287" t="s">
        <v>107</v>
      </c>
      <c r="AQ47" s="263"/>
      <c r="AR47" s="180"/>
      <c r="AS47" s="32"/>
    </row>
    <row r="48" spans="1:45" ht="27.75" customHeight="1">
      <c r="A48" s="244">
        <f t="shared" si="5"/>
        <v>37</v>
      </c>
      <c r="B48" s="324" t="s">
        <v>150</v>
      </c>
      <c r="C48" s="72" t="s">
        <v>86</v>
      </c>
      <c r="D48" s="55">
        <f t="shared" si="3"/>
        <v>3</v>
      </c>
      <c r="E48" s="56">
        <f t="shared" si="4"/>
        <v>0</v>
      </c>
      <c r="F48" s="57"/>
      <c r="G48" s="74"/>
      <c r="H48" s="64"/>
      <c r="I48" s="65"/>
      <c r="J48" s="66"/>
      <c r="K48" s="64"/>
      <c r="L48" s="74"/>
      <c r="M48" s="64"/>
      <c r="N48" s="65"/>
      <c r="O48" s="66"/>
      <c r="P48" s="64">
        <v>0</v>
      </c>
      <c r="Q48" s="74">
        <v>3</v>
      </c>
      <c r="R48" s="64">
        <v>0</v>
      </c>
      <c r="S48" s="65" t="s">
        <v>24</v>
      </c>
      <c r="T48" s="66">
        <v>0</v>
      </c>
      <c r="U48" s="282"/>
      <c r="V48" s="185"/>
      <c r="W48" s="169"/>
      <c r="X48" s="283"/>
      <c r="Y48" s="284"/>
      <c r="Z48" s="64"/>
      <c r="AA48" s="74"/>
      <c r="AB48" s="64"/>
      <c r="AC48" s="65"/>
      <c r="AD48" s="66"/>
      <c r="AE48" s="64"/>
      <c r="AF48" s="74"/>
      <c r="AG48" s="64"/>
      <c r="AH48" s="65"/>
      <c r="AI48" s="66"/>
      <c r="AJ48" s="57"/>
      <c r="AK48" s="69"/>
      <c r="AL48" s="58"/>
      <c r="AM48" s="59"/>
      <c r="AN48" s="60"/>
      <c r="AO48" s="253"/>
      <c r="AP48" s="287"/>
      <c r="AQ48" s="263"/>
      <c r="AR48" s="180"/>
      <c r="AS48" s="32"/>
    </row>
    <row r="49" spans="1:45" ht="27.75" customHeight="1">
      <c r="A49" s="244">
        <f t="shared" si="5"/>
        <v>38</v>
      </c>
      <c r="B49" s="324" t="s">
        <v>151</v>
      </c>
      <c r="C49" s="72" t="s">
        <v>87</v>
      </c>
      <c r="D49" s="55">
        <f t="shared" si="3"/>
        <v>2</v>
      </c>
      <c r="E49" s="56">
        <f t="shared" si="4"/>
        <v>0</v>
      </c>
      <c r="F49" s="57"/>
      <c r="G49" s="74"/>
      <c r="H49" s="64"/>
      <c r="I49" s="65"/>
      <c r="J49" s="66"/>
      <c r="K49" s="64"/>
      <c r="L49" s="74"/>
      <c r="M49" s="64"/>
      <c r="N49" s="65"/>
      <c r="O49" s="66"/>
      <c r="P49" s="64"/>
      <c r="Q49" s="74"/>
      <c r="R49" s="64"/>
      <c r="S49" s="65"/>
      <c r="T49" s="66"/>
      <c r="U49" s="282">
        <v>0</v>
      </c>
      <c r="V49" s="185">
        <v>2</v>
      </c>
      <c r="W49" s="169">
        <v>0</v>
      </c>
      <c r="X49" s="283" t="s">
        <v>24</v>
      </c>
      <c r="Y49" s="284">
        <v>0</v>
      </c>
      <c r="Z49" s="64"/>
      <c r="AA49" s="74"/>
      <c r="AB49" s="64"/>
      <c r="AC49" s="65"/>
      <c r="AD49" s="66"/>
      <c r="AE49" s="64"/>
      <c r="AF49" s="74"/>
      <c r="AG49" s="64"/>
      <c r="AH49" s="65"/>
      <c r="AI49" s="66"/>
      <c r="AJ49" s="57"/>
      <c r="AK49" s="69"/>
      <c r="AL49" s="58"/>
      <c r="AM49" s="59"/>
      <c r="AN49" s="60"/>
      <c r="AO49" s="253"/>
      <c r="AP49" s="287"/>
      <c r="AQ49" s="263"/>
      <c r="AR49" s="180"/>
      <c r="AS49" s="32"/>
    </row>
    <row r="50" spans="1:45" ht="19.5" customHeight="1">
      <c r="A50" s="244"/>
      <c r="B50" s="331" t="s">
        <v>42</v>
      </c>
      <c r="C50" s="332"/>
      <c r="D50" s="87">
        <f aca="true" t="shared" si="6" ref="D50:AA50">SUM(D51:D63)</f>
        <v>54</v>
      </c>
      <c r="E50" s="88">
        <f t="shared" si="6"/>
        <v>46</v>
      </c>
      <c r="F50" s="87">
        <f t="shared" si="6"/>
        <v>4</v>
      </c>
      <c r="G50" s="90">
        <f t="shared" si="6"/>
        <v>2</v>
      </c>
      <c r="H50" s="90">
        <f t="shared" si="6"/>
        <v>0</v>
      </c>
      <c r="I50" s="90">
        <f t="shared" si="6"/>
        <v>0</v>
      </c>
      <c r="J50" s="88">
        <f t="shared" si="6"/>
        <v>4</v>
      </c>
      <c r="K50" s="87">
        <f t="shared" si="6"/>
        <v>5</v>
      </c>
      <c r="L50" s="90">
        <f t="shared" si="6"/>
        <v>0</v>
      </c>
      <c r="M50" s="90">
        <f t="shared" si="6"/>
        <v>0</v>
      </c>
      <c r="N50" s="90">
        <f t="shared" si="6"/>
        <v>0</v>
      </c>
      <c r="O50" s="88">
        <f t="shared" si="6"/>
        <v>5</v>
      </c>
      <c r="P50" s="87">
        <f t="shared" si="6"/>
        <v>11</v>
      </c>
      <c r="Q50" s="90">
        <f t="shared" si="6"/>
        <v>3</v>
      </c>
      <c r="R50" s="90">
        <f t="shared" si="6"/>
        <v>0</v>
      </c>
      <c r="S50" s="90">
        <f t="shared" si="6"/>
        <v>0</v>
      </c>
      <c r="T50" s="88">
        <f t="shared" si="6"/>
        <v>14</v>
      </c>
      <c r="U50" s="87">
        <f t="shared" si="6"/>
        <v>9</v>
      </c>
      <c r="V50" s="90">
        <f t="shared" si="6"/>
        <v>2</v>
      </c>
      <c r="W50" s="90">
        <f t="shared" si="6"/>
        <v>0</v>
      </c>
      <c r="X50" s="90">
        <f t="shared" si="6"/>
        <v>0</v>
      </c>
      <c r="Y50" s="88">
        <f t="shared" si="6"/>
        <v>9</v>
      </c>
      <c r="Z50" s="87">
        <f t="shared" si="6"/>
        <v>4</v>
      </c>
      <c r="AA50" s="90">
        <f t="shared" si="6"/>
        <v>3</v>
      </c>
      <c r="AB50" s="90">
        <f>SUM(AC51:AC63)</f>
        <v>0</v>
      </c>
      <c r="AC50" s="90">
        <f aca="true" t="shared" si="7" ref="AC50:AN50">SUM(AC51:AC63)</f>
        <v>0</v>
      </c>
      <c r="AD50" s="88">
        <f t="shared" si="7"/>
        <v>5</v>
      </c>
      <c r="AE50" s="87">
        <f t="shared" si="7"/>
        <v>8</v>
      </c>
      <c r="AF50" s="90">
        <f t="shared" si="7"/>
        <v>3</v>
      </c>
      <c r="AG50" s="90">
        <f t="shared" si="7"/>
        <v>0</v>
      </c>
      <c r="AH50" s="90">
        <f t="shared" si="7"/>
        <v>0</v>
      </c>
      <c r="AI50" s="88">
        <f t="shared" si="7"/>
        <v>9</v>
      </c>
      <c r="AJ50" s="87">
        <f t="shared" si="7"/>
        <v>0</v>
      </c>
      <c r="AK50" s="90">
        <f t="shared" si="7"/>
        <v>0</v>
      </c>
      <c r="AL50" s="90">
        <f t="shared" si="7"/>
        <v>0</v>
      </c>
      <c r="AM50" s="90">
        <f t="shared" si="7"/>
        <v>0</v>
      </c>
      <c r="AN50" s="88">
        <f t="shared" si="7"/>
        <v>0</v>
      </c>
      <c r="AO50" s="254"/>
      <c r="AP50" s="132"/>
      <c r="AQ50" s="264"/>
      <c r="AR50" s="178"/>
      <c r="AS50" s="32"/>
    </row>
    <row r="51" spans="1:48" ht="18" customHeight="1">
      <c r="A51" s="244">
        <f>A49+1</f>
        <v>39</v>
      </c>
      <c r="B51" s="222" t="s">
        <v>98</v>
      </c>
      <c r="C51" s="93" t="s">
        <v>52</v>
      </c>
      <c r="D51" s="55">
        <f>SUM(F51,G51,H51,K51,L51,M51,P51,Q51,R51,U51,V51,W51,Z51,AA51,AB51,AE51,AF51,AG51,AJ51,AK51,AL51)</f>
        <v>6</v>
      </c>
      <c r="E51" s="56">
        <f>SUM(J51,O51,T51,Y51,AD51,AI51,AN51)</f>
        <v>4</v>
      </c>
      <c r="F51" s="134">
        <v>4</v>
      </c>
      <c r="G51" s="182">
        <v>2</v>
      </c>
      <c r="H51" s="95">
        <v>0</v>
      </c>
      <c r="I51" s="96" t="s">
        <v>15</v>
      </c>
      <c r="J51" s="133">
        <v>4</v>
      </c>
      <c r="K51" s="95"/>
      <c r="L51" s="192"/>
      <c r="M51" s="189"/>
      <c r="N51" s="148"/>
      <c r="O51" s="146"/>
      <c r="P51" s="95"/>
      <c r="Q51" s="182"/>
      <c r="R51" s="95"/>
      <c r="S51" s="96"/>
      <c r="T51" s="97"/>
      <c r="U51" s="95"/>
      <c r="V51" s="182"/>
      <c r="W51" s="95"/>
      <c r="X51" s="96"/>
      <c r="Y51" s="97"/>
      <c r="Z51" s="95"/>
      <c r="AA51" s="182"/>
      <c r="AB51" s="95"/>
      <c r="AC51" s="96"/>
      <c r="AD51" s="97"/>
      <c r="AE51" s="134"/>
      <c r="AF51" s="182"/>
      <c r="AG51" s="95"/>
      <c r="AH51" s="96"/>
      <c r="AI51" s="97"/>
      <c r="AJ51" s="134"/>
      <c r="AK51" s="182"/>
      <c r="AL51" s="95"/>
      <c r="AM51" s="96"/>
      <c r="AN51" s="97"/>
      <c r="AO51" s="288"/>
      <c r="AP51" s="173"/>
      <c r="AQ51" s="265"/>
      <c r="AR51" s="181"/>
      <c r="AS51" s="32"/>
      <c r="AU51" s="103"/>
      <c r="AV51" s="157"/>
    </row>
    <row r="52" spans="1:48" ht="18" customHeight="1">
      <c r="A52" s="244">
        <f t="shared" si="5"/>
        <v>40</v>
      </c>
      <c r="B52" s="4" t="s">
        <v>109</v>
      </c>
      <c r="C52" s="61" t="s">
        <v>53</v>
      </c>
      <c r="D52" s="55">
        <f aca="true" t="shared" si="8" ref="D52:D63">SUM(F52,G52,H52,K52,L52,M52,P52,Q52,R52,U52,V52,W52,Z52,AA52,AB52,AE52,AF52,AG52,AJ52,AK52,AL52)</f>
        <v>3</v>
      </c>
      <c r="E52" s="56">
        <f aca="true" t="shared" si="9" ref="E52:E63">SUM(J52,O52,T52,Y52,AD52,AI52,AN52)</f>
        <v>3</v>
      </c>
      <c r="F52" s="138"/>
      <c r="G52" s="187"/>
      <c r="H52" s="135"/>
      <c r="I52" s="139"/>
      <c r="J52" s="140"/>
      <c r="K52" s="135">
        <v>3</v>
      </c>
      <c r="L52" s="193">
        <v>0</v>
      </c>
      <c r="M52" s="190">
        <v>0</v>
      </c>
      <c r="N52" s="149" t="s">
        <v>15</v>
      </c>
      <c r="O52" s="147">
        <v>3</v>
      </c>
      <c r="P52" s="64"/>
      <c r="Q52" s="74"/>
      <c r="R52" s="64"/>
      <c r="S52" s="65"/>
      <c r="T52" s="66"/>
      <c r="U52" s="64"/>
      <c r="V52" s="74"/>
      <c r="W52" s="64"/>
      <c r="X52" s="65"/>
      <c r="Y52" s="66"/>
      <c r="Z52" s="64"/>
      <c r="AA52" s="74"/>
      <c r="AB52" s="64"/>
      <c r="AC52" s="65"/>
      <c r="AD52" s="66"/>
      <c r="AE52" s="63"/>
      <c r="AF52" s="74"/>
      <c r="AG52" s="64"/>
      <c r="AH52" s="65"/>
      <c r="AI52" s="66"/>
      <c r="AJ52" s="63"/>
      <c r="AK52" s="74"/>
      <c r="AL52" s="64"/>
      <c r="AM52" s="65"/>
      <c r="AN52" s="66"/>
      <c r="AO52" s="255"/>
      <c r="AP52" s="11"/>
      <c r="AQ52" s="266"/>
      <c r="AR52" s="175"/>
      <c r="AS52" s="32"/>
      <c r="AU52" s="103"/>
      <c r="AV52" s="153"/>
    </row>
    <row r="53" spans="1:47" ht="18" customHeight="1">
      <c r="A53" s="244">
        <f t="shared" si="5"/>
        <v>41</v>
      </c>
      <c r="B53" s="4" t="s">
        <v>119</v>
      </c>
      <c r="C53" s="61" t="s">
        <v>54</v>
      </c>
      <c r="D53" s="55">
        <f t="shared" si="8"/>
        <v>4</v>
      </c>
      <c r="E53" s="56">
        <f t="shared" si="9"/>
        <v>4</v>
      </c>
      <c r="F53" s="63"/>
      <c r="G53" s="74"/>
      <c r="H53" s="64"/>
      <c r="I53" s="65"/>
      <c r="J53" s="66"/>
      <c r="K53" s="64"/>
      <c r="L53" s="194"/>
      <c r="M53" s="191"/>
      <c r="N53" s="150"/>
      <c r="O53" s="75"/>
      <c r="P53" s="64">
        <v>3</v>
      </c>
      <c r="Q53" s="74">
        <v>1</v>
      </c>
      <c r="R53" s="64">
        <v>0</v>
      </c>
      <c r="S53" s="65" t="s">
        <v>15</v>
      </c>
      <c r="T53" s="66">
        <v>4</v>
      </c>
      <c r="U53" s="64"/>
      <c r="V53" s="74"/>
      <c r="W53" s="64"/>
      <c r="X53" s="65"/>
      <c r="Y53" s="66"/>
      <c r="Z53" s="64"/>
      <c r="AA53" s="74"/>
      <c r="AB53" s="64"/>
      <c r="AC53" s="65"/>
      <c r="AD53" s="66"/>
      <c r="AE53" s="63"/>
      <c r="AF53" s="74"/>
      <c r="AG53" s="64"/>
      <c r="AH53" s="65"/>
      <c r="AI53" s="66"/>
      <c r="AJ53" s="63"/>
      <c r="AK53" s="74"/>
      <c r="AL53" s="64"/>
      <c r="AM53" s="65"/>
      <c r="AN53" s="66"/>
      <c r="AO53" s="255">
        <v>40</v>
      </c>
      <c r="AP53" s="268" t="s">
        <v>109</v>
      </c>
      <c r="AQ53" s="256"/>
      <c r="AR53" s="223"/>
      <c r="AS53" s="32"/>
      <c r="AU53" s="103"/>
    </row>
    <row r="54" spans="1:47" ht="18" customHeight="1">
      <c r="A54" s="244">
        <f t="shared" si="5"/>
        <v>42</v>
      </c>
      <c r="B54" s="4" t="s">
        <v>120</v>
      </c>
      <c r="C54" s="61" t="s">
        <v>57</v>
      </c>
      <c r="D54" s="55">
        <f t="shared" si="8"/>
        <v>3</v>
      </c>
      <c r="E54" s="56">
        <f t="shared" si="9"/>
        <v>3</v>
      </c>
      <c r="F54" s="63"/>
      <c r="G54" s="74"/>
      <c r="H54" s="64"/>
      <c r="I54" s="65"/>
      <c r="J54" s="66"/>
      <c r="K54" s="64"/>
      <c r="L54" s="194"/>
      <c r="M54" s="191"/>
      <c r="N54" s="150"/>
      <c r="O54" s="75"/>
      <c r="P54" s="64">
        <v>3</v>
      </c>
      <c r="Q54" s="74">
        <v>0</v>
      </c>
      <c r="R54" s="64">
        <v>0</v>
      </c>
      <c r="S54" s="65" t="s">
        <v>15</v>
      </c>
      <c r="T54" s="66">
        <v>3</v>
      </c>
      <c r="U54" s="64"/>
      <c r="V54" s="74"/>
      <c r="W54" s="64"/>
      <c r="X54" s="65"/>
      <c r="Y54" s="66"/>
      <c r="Z54" s="64"/>
      <c r="AA54" s="74"/>
      <c r="AB54" s="64"/>
      <c r="AC54" s="65"/>
      <c r="AD54" s="66"/>
      <c r="AE54" s="63"/>
      <c r="AF54" s="74"/>
      <c r="AG54" s="64"/>
      <c r="AH54" s="65"/>
      <c r="AI54" s="66"/>
      <c r="AJ54" s="63"/>
      <c r="AK54" s="74"/>
      <c r="AL54" s="64"/>
      <c r="AM54" s="65"/>
      <c r="AN54" s="66"/>
      <c r="AO54" s="255">
        <v>19</v>
      </c>
      <c r="AP54" s="11" t="s">
        <v>110</v>
      </c>
      <c r="AQ54" s="256"/>
      <c r="AR54" s="175"/>
      <c r="AS54" s="32"/>
      <c r="AU54" s="103"/>
    </row>
    <row r="55" spans="1:48" ht="18" customHeight="1">
      <c r="A55" s="244">
        <f t="shared" si="5"/>
        <v>43</v>
      </c>
      <c r="B55" s="16" t="s">
        <v>115</v>
      </c>
      <c r="C55" s="61" t="s">
        <v>63</v>
      </c>
      <c r="D55" s="55">
        <f t="shared" si="8"/>
        <v>2</v>
      </c>
      <c r="E55" s="56">
        <f t="shared" si="9"/>
        <v>2</v>
      </c>
      <c r="F55" s="63"/>
      <c r="G55" s="74"/>
      <c r="H55" s="64"/>
      <c r="I55" s="65"/>
      <c r="J55" s="66"/>
      <c r="K55" s="63">
        <v>2</v>
      </c>
      <c r="L55" s="195">
        <v>0</v>
      </c>
      <c r="M55" s="107">
        <v>0</v>
      </c>
      <c r="N55" s="108" t="s">
        <v>24</v>
      </c>
      <c r="O55" s="66">
        <v>2</v>
      </c>
      <c r="P55" s="64"/>
      <c r="Q55" s="74"/>
      <c r="R55" s="64"/>
      <c r="S55" s="65"/>
      <c r="T55" s="66"/>
      <c r="U55" s="64"/>
      <c r="V55" s="74"/>
      <c r="W55" s="64"/>
      <c r="X55" s="65"/>
      <c r="Y55" s="66"/>
      <c r="Z55" s="64"/>
      <c r="AA55" s="74"/>
      <c r="AB55" s="64"/>
      <c r="AC55" s="65"/>
      <c r="AD55" s="66"/>
      <c r="AE55" s="63"/>
      <c r="AF55" s="74"/>
      <c r="AG55" s="64"/>
      <c r="AH55" s="65"/>
      <c r="AI55" s="66"/>
      <c r="AJ55" s="63"/>
      <c r="AK55" s="74"/>
      <c r="AL55" s="64"/>
      <c r="AM55" s="65"/>
      <c r="AN55" s="66"/>
      <c r="AO55" s="256"/>
      <c r="AP55" s="3"/>
      <c r="AQ55" s="256"/>
      <c r="AR55" s="223"/>
      <c r="AS55" s="32"/>
      <c r="AT55" s="154"/>
      <c r="AU55" s="103"/>
      <c r="AV55" s="153"/>
    </row>
    <row r="56" spans="1:47" ht="18" customHeight="1">
      <c r="A56" s="244">
        <f t="shared" si="5"/>
        <v>44</v>
      </c>
      <c r="B56" s="4" t="s">
        <v>124</v>
      </c>
      <c r="C56" s="61" t="s">
        <v>41</v>
      </c>
      <c r="D56" s="55">
        <f t="shared" si="8"/>
        <v>3</v>
      </c>
      <c r="E56" s="56">
        <f t="shared" si="9"/>
        <v>3</v>
      </c>
      <c r="F56" s="63"/>
      <c r="G56" s="74"/>
      <c r="H56" s="64"/>
      <c r="I56" s="65"/>
      <c r="J56" s="66"/>
      <c r="K56" s="64"/>
      <c r="L56" s="74"/>
      <c r="M56" s="64"/>
      <c r="N56" s="65"/>
      <c r="O56" s="66"/>
      <c r="P56" s="64">
        <v>3</v>
      </c>
      <c r="Q56" s="74">
        <v>0</v>
      </c>
      <c r="R56" s="64">
        <v>0</v>
      </c>
      <c r="S56" s="65" t="s">
        <v>24</v>
      </c>
      <c r="T56" s="66">
        <v>3</v>
      </c>
      <c r="U56" s="64"/>
      <c r="V56" s="74"/>
      <c r="W56" s="64"/>
      <c r="X56" s="65"/>
      <c r="Y56" s="66"/>
      <c r="Z56" s="64"/>
      <c r="AA56" s="74"/>
      <c r="AB56" s="64"/>
      <c r="AC56" s="65"/>
      <c r="AD56" s="66"/>
      <c r="AE56" s="63"/>
      <c r="AF56" s="74"/>
      <c r="AG56" s="64"/>
      <c r="AH56" s="65"/>
      <c r="AI56" s="66"/>
      <c r="AJ56" s="63"/>
      <c r="AK56" s="74"/>
      <c r="AL56" s="64"/>
      <c r="AM56" s="65"/>
      <c r="AN56" s="66"/>
      <c r="AO56" s="255">
        <v>20</v>
      </c>
      <c r="AP56" s="11" t="s">
        <v>103</v>
      </c>
      <c r="AQ56" s="256"/>
      <c r="AR56" s="175"/>
      <c r="AS56" s="32"/>
      <c r="AU56" s="103"/>
    </row>
    <row r="57" spans="1:47" ht="18" customHeight="1">
      <c r="A57" s="244">
        <f t="shared" si="5"/>
        <v>45</v>
      </c>
      <c r="B57" s="4" t="s">
        <v>129</v>
      </c>
      <c r="C57" s="61" t="s">
        <v>70</v>
      </c>
      <c r="D57" s="55">
        <f t="shared" si="8"/>
        <v>6</v>
      </c>
      <c r="E57" s="56">
        <f t="shared" si="9"/>
        <v>5</v>
      </c>
      <c r="F57" s="63"/>
      <c r="G57" s="74"/>
      <c r="H57" s="64"/>
      <c r="I57" s="65"/>
      <c r="J57" s="66"/>
      <c r="K57" s="64"/>
      <c r="L57" s="74"/>
      <c r="M57" s="64"/>
      <c r="N57" s="65"/>
      <c r="O57" s="66"/>
      <c r="P57" s="64"/>
      <c r="Q57" s="74"/>
      <c r="R57" s="64"/>
      <c r="S57" s="65"/>
      <c r="T57" s="66"/>
      <c r="U57" s="64">
        <v>5</v>
      </c>
      <c r="V57" s="74">
        <v>1</v>
      </c>
      <c r="W57" s="64">
        <v>0</v>
      </c>
      <c r="X57" s="65" t="s">
        <v>15</v>
      </c>
      <c r="Y57" s="66">
        <v>5</v>
      </c>
      <c r="Z57" s="64"/>
      <c r="AA57" s="74"/>
      <c r="AB57" s="64"/>
      <c r="AC57" s="65"/>
      <c r="AD57" s="66"/>
      <c r="AE57" s="63"/>
      <c r="AF57" s="74"/>
      <c r="AG57" s="64"/>
      <c r="AH57" s="65"/>
      <c r="AI57" s="66"/>
      <c r="AJ57" s="63"/>
      <c r="AK57" s="74"/>
      <c r="AL57" s="64"/>
      <c r="AM57" s="65"/>
      <c r="AN57" s="66"/>
      <c r="AO57" s="255">
        <v>8</v>
      </c>
      <c r="AP57" s="11" t="s">
        <v>121</v>
      </c>
      <c r="AQ57" s="269"/>
      <c r="AR57" s="201"/>
      <c r="AS57" s="32"/>
      <c r="AU57" s="103"/>
    </row>
    <row r="58" spans="1:48" ht="18" customHeight="1">
      <c r="A58" s="244">
        <f t="shared" si="5"/>
        <v>46</v>
      </c>
      <c r="B58" s="3" t="s">
        <v>138</v>
      </c>
      <c r="C58" s="61" t="s">
        <v>71</v>
      </c>
      <c r="D58" s="55">
        <f t="shared" si="8"/>
        <v>7</v>
      </c>
      <c r="E58" s="56">
        <f t="shared" si="9"/>
        <v>5</v>
      </c>
      <c r="F58" s="63"/>
      <c r="G58" s="74"/>
      <c r="H58" s="64"/>
      <c r="I58" s="65"/>
      <c r="J58" s="66"/>
      <c r="K58" s="64"/>
      <c r="L58" s="74"/>
      <c r="M58" s="64"/>
      <c r="N58" s="65"/>
      <c r="O58" s="66"/>
      <c r="P58" s="64"/>
      <c r="Q58" s="74"/>
      <c r="R58" s="64"/>
      <c r="S58" s="65"/>
      <c r="T58" s="66"/>
      <c r="U58" s="64"/>
      <c r="V58" s="74"/>
      <c r="W58" s="64"/>
      <c r="X58" s="65"/>
      <c r="Y58" s="66"/>
      <c r="Z58" s="64">
        <v>4</v>
      </c>
      <c r="AA58" s="74">
        <v>3</v>
      </c>
      <c r="AB58" s="64">
        <v>0</v>
      </c>
      <c r="AC58" s="65" t="s">
        <v>15</v>
      </c>
      <c r="AD58" s="66">
        <v>5</v>
      </c>
      <c r="AE58" s="63"/>
      <c r="AF58" s="74"/>
      <c r="AG58" s="64"/>
      <c r="AH58" s="65"/>
      <c r="AI58" s="66"/>
      <c r="AJ58" s="63"/>
      <c r="AK58" s="74"/>
      <c r="AL58" s="64"/>
      <c r="AM58" s="65"/>
      <c r="AN58" s="66"/>
      <c r="AO58" s="255">
        <v>45</v>
      </c>
      <c r="AP58" s="11" t="s">
        <v>129</v>
      </c>
      <c r="AQ58" s="256"/>
      <c r="AR58" s="175"/>
      <c r="AS58" s="32"/>
      <c r="AU58" s="103"/>
      <c r="AV58" s="153"/>
    </row>
    <row r="59" spans="1:48" ht="18" customHeight="1">
      <c r="A59" s="244">
        <f t="shared" si="5"/>
        <v>47</v>
      </c>
      <c r="B59" s="3" t="s">
        <v>143</v>
      </c>
      <c r="C59" s="61" t="s">
        <v>72</v>
      </c>
      <c r="D59" s="55">
        <f t="shared" si="8"/>
        <v>6</v>
      </c>
      <c r="E59" s="56">
        <f t="shared" si="9"/>
        <v>5</v>
      </c>
      <c r="F59" s="63"/>
      <c r="G59" s="74"/>
      <c r="H59" s="64"/>
      <c r="I59" s="65"/>
      <c r="J59" s="66"/>
      <c r="K59" s="64"/>
      <c r="L59" s="74"/>
      <c r="M59" s="64"/>
      <c r="N59" s="65"/>
      <c r="O59" s="66"/>
      <c r="P59" s="64"/>
      <c r="Q59" s="74"/>
      <c r="R59" s="64"/>
      <c r="S59" s="65"/>
      <c r="T59" s="66"/>
      <c r="U59" s="64"/>
      <c r="V59" s="74"/>
      <c r="W59" s="64"/>
      <c r="X59" s="65"/>
      <c r="Y59" s="66"/>
      <c r="Z59" s="64"/>
      <c r="AA59" s="74"/>
      <c r="AB59" s="64"/>
      <c r="AC59" s="65"/>
      <c r="AD59" s="66"/>
      <c r="AE59" s="63">
        <v>4</v>
      </c>
      <c r="AF59" s="74">
        <v>2</v>
      </c>
      <c r="AG59" s="64">
        <v>0</v>
      </c>
      <c r="AH59" s="65" t="s">
        <v>15</v>
      </c>
      <c r="AI59" s="66">
        <v>5</v>
      </c>
      <c r="AJ59" s="63"/>
      <c r="AK59" s="74"/>
      <c r="AL59" s="64"/>
      <c r="AM59" s="65"/>
      <c r="AN59" s="66"/>
      <c r="AO59" s="255">
        <v>46</v>
      </c>
      <c r="AP59" s="11" t="s">
        <v>138</v>
      </c>
      <c r="AQ59" s="256"/>
      <c r="AR59" s="176"/>
      <c r="AS59" s="32"/>
      <c r="AU59" s="103"/>
      <c r="AV59" s="153"/>
    </row>
    <row r="60" spans="1:47" ht="18" customHeight="1">
      <c r="A60" s="244">
        <f t="shared" si="5"/>
        <v>48</v>
      </c>
      <c r="B60" s="3" t="s">
        <v>133</v>
      </c>
      <c r="C60" s="61" t="s">
        <v>81</v>
      </c>
      <c r="D60" s="55">
        <f t="shared" si="8"/>
        <v>3</v>
      </c>
      <c r="E60" s="56">
        <f t="shared" si="9"/>
        <v>2</v>
      </c>
      <c r="F60" s="63"/>
      <c r="G60" s="74"/>
      <c r="H60" s="64"/>
      <c r="I60" s="65"/>
      <c r="J60" s="66"/>
      <c r="K60" s="64"/>
      <c r="L60" s="74"/>
      <c r="M60" s="64"/>
      <c r="N60" s="65"/>
      <c r="O60" s="66"/>
      <c r="P60" s="64"/>
      <c r="Q60" s="74"/>
      <c r="R60" s="64"/>
      <c r="S60" s="65"/>
      <c r="T60" s="66"/>
      <c r="U60" s="64">
        <v>2</v>
      </c>
      <c r="V60" s="74">
        <v>1</v>
      </c>
      <c r="W60" s="64">
        <v>0</v>
      </c>
      <c r="X60" s="65" t="s">
        <v>24</v>
      </c>
      <c r="Y60" s="66">
        <v>2</v>
      </c>
      <c r="Z60" s="64"/>
      <c r="AA60" s="74"/>
      <c r="AB60" s="64"/>
      <c r="AC60" s="65"/>
      <c r="AD60" s="66"/>
      <c r="AE60" s="63"/>
      <c r="AF60" s="74"/>
      <c r="AG60" s="64"/>
      <c r="AH60" s="65"/>
      <c r="AI60" s="66"/>
      <c r="AJ60" s="63"/>
      <c r="AK60" s="74"/>
      <c r="AL60" s="64"/>
      <c r="AM60" s="65"/>
      <c r="AN60" s="66"/>
      <c r="AO60" s="255"/>
      <c r="AP60" s="3"/>
      <c r="AQ60" s="256"/>
      <c r="AR60" s="176"/>
      <c r="AS60" s="32"/>
      <c r="AU60" s="103"/>
    </row>
    <row r="61" spans="1:47" ht="18" customHeight="1">
      <c r="A61" s="244">
        <f t="shared" si="5"/>
        <v>49</v>
      </c>
      <c r="B61" s="3" t="s">
        <v>146</v>
      </c>
      <c r="C61" s="61" t="s">
        <v>82</v>
      </c>
      <c r="D61" s="55">
        <f t="shared" si="8"/>
        <v>5</v>
      </c>
      <c r="E61" s="56">
        <f t="shared" si="9"/>
        <v>4</v>
      </c>
      <c r="F61" s="63"/>
      <c r="G61" s="188"/>
      <c r="H61" s="64"/>
      <c r="I61" s="65"/>
      <c r="J61" s="66"/>
      <c r="K61" s="64"/>
      <c r="L61" s="74"/>
      <c r="M61" s="64"/>
      <c r="N61" s="65"/>
      <c r="O61" s="66"/>
      <c r="P61" s="64"/>
      <c r="Q61" s="74"/>
      <c r="R61" s="64"/>
      <c r="S61" s="65"/>
      <c r="T61" s="66"/>
      <c r="U61" s="64"/>
      <c r="V61" s="74"/>
      <c r="W61" s="64"/>
      <c r="X61" s="65"/>
      <c r="Y61" s="66"/>
      <c r="Z61" s="64"/>
      <c r="AA61" s="74"/>
      <c r="AB61" s="64"/>
      <c r="AC61" s="65"/>
      <c r="AD61" s="66"/>
      <c r="AE61" s="63">
        <v>4</v>
      </c>
      <c r="AF61" s="74">
        <v>1</v>
      </c>
      <c r="AG61" s="64">
        <v>0</v>
      </c>
      <c r="AH61" s="65" t="s">
        <v>15</v>
      </c>
      <c r="AI61" s="66">
        <v>4</v>
      </c>
      <c r="AJ61" s="63"/>
      <c r="AK61" s="74"/>
      <c r="AL61" s="64"/>
      <c r="AM61" s="65"/>
      <c r="AN61" s="66"/>
      <c r="AO61" s="255">
        <v>48</v>
      </c>
      <c r="AP61" s="3" t="s">
        <v>133</v>
      </c>
      <c r="AQ61" s="256"/>
      <c r="AR61" s="176"/>
      <c r="AS61" s="32"/>
      <c r="AU61" s="103"/>
    </row>
    <row r="62" spans="1:47" ht="18" customHeight="1">
      <c r="A62" s="244">
        <f t="shared" si="5"/>
        <v>50</v>
      </c>
      <c r="B62" s="3" t="s">
        <v>126</v>
      </c>
      <c r="C62" s="61" t="s">
        <v>83</v>
      </c>
      <c r="D62" s="55">
        <f t="shared" si="8"/>
        <v>4</v>
      </c>
      <c r="E62" s="56">
        <f t="shared" si="9"/>
        <v>4</v>
      </c>
      <c r="F62" s="63"/>
      <c r="G62" s="188"/>
      <c r="H62" s="64"/>
      <c r="I62" s="65"/>
      <c r="J62" s="66"/>
      <c r="K62" s="64"/>
      <c r="L62" s="74"/>
      <c r="M62" s="64"/>
      <c r="N62" s="65"/>
      <c r="O62" s="66"/>
      <c r="P62" s="64">
        <v>2</v>
      </c>
      <c r="Q62" s="74">
        <v>2</v>
      </c>
      <c r="R62" s="64">
        <v>0</v>
      </c>
      <c r="S62" s="65" t="s">
        <v>24</v>
      </c>
      <c r="T62" s="66">
        <v>4</v>
      </c>
      <c r="U62" s="64"/>
      <c r="V62" s="74"/>
      <c r="W62" s="64"/>
      <c r="X62" s="65"/>
      <c r="Y62" s="66"/>
      <c r="Z62" s="64"/>
      <c r="AA62" s="74"/>
      <c r="AB62" s="64"/>
      <c r="AC62" s="65"/>
      <c r="AD62" s="66"/>
      <c r="AE62" s="63"/>
      <c r="AF62" s="74"/>
      <c r="AG62" s="64"/>
      <c r="AH62" s="65"/>
      <c r="AI62" s="66"/>
      <c r="AJ62" s="63"/>
      <c r="AK62" s="74"/>
      <c r="AL62" s="64"/>
      <c r="AM62" s="65"/>
      <c r="AN62" s="66"/>
      <c r="AO62" s="255">
        <v>3</v>
      </c>
      <c r="AP62" s="3" t="s">
        <v>108</v>
      </c>
      <c r="AQ62" s="256"/>
      <c r="AR62" s="176"/>
      <c r="AS62" s="32"/>
      <c r="AU62" s="103"/>
    </row>
    <row r="63" spans="1:48" ht="18" customHeight="1" thickBot="1">
      <c r="A63" s="289">
        <f t="shared" si="5"/>
        <v>51</v>
      </c>
      <c r="B63" s="202" t="s">
        <v>134</v>
      </c>
      <c r="C63" s="92" t="s">
        <v>84</v>
      </c>
      <c r="D63" s="174">
        <f t="shared" si="8"/>
        <v>2</v>
      </c>
      <c r="E63" s="99">
        <f t="shared" si="9"/>
        <v>2</v>
      </c>
      <c r="F63" s="230"/>
      <c r="G63" s="196"/>
      <c r="H63" s="100"/>
      <c r="I63" s="101"/>
      <c r="J63" s="102"/>
      <c r="K63" s="100"/>
      <c r="L63" s="196"/>
      <c r="M63" s="100"/>
      <c r="N63" s="101"/>
      <c r="O63" s="102"/>
      <c r="P63" s="100"/>
      <c r="Q63" s="196"/>
      <c r="R63" s="100"/>
      <c r="S63" s="101"/>
      <c r="T63" s="102"/>
      <c r="U63" s="100">
        <v>2</v>
      </c>
      <c r="V63" s="196">
        <v>0</v>
      </c>
      <c r="W63" s="100">
        <v>0</v>
      </c>
      <c r="X63" s="101" t="s">
        <v>24</v>
      </c>
      <c r="Y63" s="102">
        <v>2</v>
      </c>
      <c r="Z63" s="100"/>
      <c r="AA63" s="196"/>
      <c r="AB63" s="100"/>
      <c r="AC63" s="101"/>
      <c r="AD63" s="102"/>
      <c r="AE63" s="230"/>
      <c r="AF63" s="196"/>
      <c r="AG63" s="100"/>
      <c r="AH63" s="101"/>
      <c r="AI63" s="102"/>
      <c r="AJ63" s="230"/>
      <c r="AK63" s="196"/>
      <c r="AL63" s="100"/>
      <c r="AM63" s="101"/>
      <c r="AN63" s="102"/>
      <c r="AO63" s="290">
        <v>28</v>
      </c>
      <c r="AP63" s="291" t="s">
        <v>104</v>
      </c>
      <c r="AQ63" s="267"/>
      <c r="AR63" s="292"/>
      <c r="AS63" s="32"/>
      <c r="AT63" s="154"/>
      <c r="AU63" s="103"/>
      <c r="AV63" s="153"/>
    </row>
    <row r="64" spans="1:48" ht="12.75" customHeight="1">
      <c r="A64" s="207"/>
      <c r="B64" s="329" t="s">
        <v>43</v>
      </c>
      <c r="C64" s="330"/>
      <c r="D64" s="90">
        <f>SUM(D65:D67)</f>
        <v>9</v>
      </c>
      <c r="E64" s="90">
        <f>SUM(E65:E67)</f>
        <v>9</v>
      </c>
      <c r="F64" s="87">
        <f>SUM(F65:F67)</f>
        <v>3</v>
      </c>
      <c r="G64" s="90">
        <f>SUM(G65:G67)</f>
        <v>0</v>
      </c>
      <c r="H64" s="90">
        <f>SUM(H65:H67)</f>
        <v>0</v>
      </c>
      <c r="I64" s="90"/>
      <c r="J64" s="88">
        <f>SUM(J65:J67)</f>
        <v>3</v>
      </c>
      <c r="K64" s="87">
        <f>SUM(K65:K67)</f>
        <v>2</v>
      </c>
      <c r="L64" s="90">
        <f>SUM(L65:L67)</f>
        <v>1</v>
      </c>
      <c r="M64" s="90">
        <f>SUM(M65:M67)</f>
        <v>0</v>
      </c>
      <c r="N64" s="90"/>
      <c r="O64" s="88">
        <f>SUM(O65:O67)</f>
        <v>3</v>
      </c>
      <c r="P64" s="87">
        <f>SUM(P65:P67)</f>
        <v>0</v>
      </c>
      <c r="Q64" s="90">
        <f>SUM(Q65:Q67)</f>
        <v>0</v>
      </c>
      <c r="R64" s="90">
        <f>SUM(R65:R67)</f>
        <v>0</v>
      </c>
      <c r="S64" s="90"/>
      <c r="T64" s="88">
        <f>SUM(T65:T67)</f>
        <v>0</v>
      </c>
      <c r="U64" s="87">
        <f>SUM(U65:U67)</f>
        <v>2</v>
      </c>
      <c r="V64" s="90">
        <f>SUM(V65:V67)</f>
        <v>1</v>
      </c>
      <c r="W64" s="90">
        <f>SUM(W65:W67)</f>
        <v>0</v>
      </c>
      <c r="X64" s="90"/>
      <c r="Y64" s="88">
        <f>SUM(Y65:Y67)</f>
        <v>3</v>
      </c>
      <c r="Z64" s="87">
        <f>SUM(Z65:Z67)</f>
        <v>0</v>
      </c>
      <c r="AA64" s="90">
        <f>SUM(AA65:AA67)</f>
        <v>0</v>
      </c>
      <c r="AB64" s="90">
        <f>SUM(AC65:AC67)</f>
        <v>0</v>
      </c>
      <c r="AC64" s="90"/>
      <c r="AD64" s="88">
        <f>SUM(AD65:AD67)</f>
        <v>0</v>
      </c>
      <c r="AE64" s="87">
        <f>SUM(AE65:AE67)</f>
        <v>0</v>
      </c>
      <c r="AF64" s="90">
        <f>SUM(AF65:AF67)</f>
        <v>0</v>
      </c>
      <c r="AG64" s="90">
        <f>SUM(AG65:AG67)</f>
        <v>0</v>
      </c>
      <c r="AH64" s="90"/>
      <c r="AI64" s="88">
        <f>SUM(AI65:AI67)</f>
        <v>0</v>
      </c>
      <c r="AJ64" s="87">
        <f>SUM(AJ65:AJ67)</f>
        <v>0</v>
      </c>
      <c r="AK64" s="90">
        <f>SUM(AK65:AK67)</f>
        <v>0</v>
      </c>
      <c r="AL64" s="90">
        <f>SUM(AL65:AL67)</f>
        <v>0</v>
      </c>
      <c r="AM64" s="90"/>
      <c r="AN64" s="91">
        <f>SUM(AN65:AN67)</f>
        <v>0</v>
      </c>
      <c r="AO64" s="337"/>
      <c r="AP64" s="338"/>
      <c r="AQ64" s="339"/>
      <c r="AR64" s="340"/>
      <c r="AS64" s="26"/>
      <c r="AU64" s="103"/>
      <c r="AV64" s="157"/>
    </row>
    <row r="65" spans="1:45" ht="17.25" customHeight="1">
      <c r="A65" s="244">
        <f>A63+1</f>
        <v>52</v>
      </c>
      <c r="B65" s="15" t="s">
        <v>106</v>
      </c>
      <c r="C65" s="226" t="s">
        <v>105</v>
      </c>
      <c r="D65" s="55">
        <f>SUM(F65,G65,H65,K65,L65,M65,P65,Q65,R65,U65,V65,W65,Z65,AA65,AB65,AE65,AF65,AG65,AJ65,AK65,AL65)</f>
        <v>3</v>
      </c>
      <c r="E65" s="56">
        <f>SUM(J65,O65,T65,Y65,AD65,AI65,AN65)</f>
        <v>3</v>
      </c>
      <c r="F65" s="57">
        <v>3</v>
      </c>
      <c r="G65" s="69">
        <v>0</v>
      </c>
      <c r="H65" s="68">
        <v>0</v>
      </c>
      <c r="I65" s="69" t="s">
        <v>24</v>
      </c>
      <c r="J65" s="70">
        <v>3</v>
      </c>
      <c r="K65" s="94"/>
      <c r="L65" s="105"/>
      <c r="M65" s="106"/>
      <c r="N65" s="105"/>
      <c r="O65" s="112"/>
      <c r="P65" s="94"/>
      <c r="Q65" s="105"/>
      <c r="R65" s="106"/>
      <c r="S65" s="105"/>
      <c r="T65" s="112"/>
      <c r="U65" s="142"/>
      <c r="V65" s="143"/>
      <c r="W65" s="144"/>
      <c r="X65" s="143"/>
      <c r="Y65" s="145"/>
      <c r="Z65" s="142"/>
      <c r="AA65" s="143"/>
      <c r="AB65" s="144"/>
      <c r="AC65" s="143"/>
      <c r="AD65" s="145"/>
      <c r="AE65" s="57"/>
      <c r="AF65" s="69"/>
      <c r="AG65" s="68"/>
      <c r="AH65" s="69"/>
      <c r="AI65" s="70"/>
      <c r="AJ65" s="57"/>
      <c r="AK65" s="69"/>
      <c r="AL65" s="68"/>
      <c r="AM65" s="69"/>
      <c r="AN65" s="59"/>
      <c r="AO65" s="208"/>
      <c r="AP65" s="12"/>
      <c r="AQ65" s="246"/>
      <c r="AR65" s="198"/>
      <c r="AS65" s="26"/>
    </row>
    <row r="66" spans="1:45" ht="17.25" customHeight="1">
      <c r="A66" s="244">
        <f>A65+1</f>
        <v>53</v>
      </c>
      <c r="B66" s="293" t="s">
        <v>136</v>
      </c>
      <c r="C66" s="294" t="s">
        <v>88</v>
      </c>
      <c r="D66" s="55">
        <f>SUM(F66,G66,H66,K66,L66,M66,P66,Q66,R66,U66,V66,W66,Z66,AA66,AB66,AE66,AF66,AG66,AJ66,AK66,AL66)</f>
        <v>3</v>
      </c>
      <c r="E66" s="56">
        <f>SUM(J66,O66,T66,Y66,AD66,AI66,AN66)</f>
        <v>3</v>
      </c>
      <c r="F66" s="57"/>
      <c r="G66" s="69"/>
      <c r="H66" s="68"/>
      <c r="I66" s="69"/>
      <c r="J66" s="70"/>
      <c r="K66" s="82"/>
      <c r="L66" s="84"/>
      <c r="M66" s="83"/>
      <c r="N66" s="84"/>
      <c r="O66" s="141"/>
      <c r="P66" s="82"/>
      <c r="Q66" s="84"/>
      <c r="R66" s="83"/>
      <c r="S66" s="84"/>
      <c r="T66" s="141"/>
      <c r="U66" s="32">
        <v>2</v>
      </c>
      <c r="V66" s="183">
        <v>1</v>
      </c>
      <c r="W66" s="295">
        <v>0</v>
      </c>
      <c r="X66" s="183" t="s">
        <v>24</v>
      </c>
      <c r="Y66" s="296">
        <v>3</v>
      </c>
      <c r="Z66" s="32"/>
      <c r="AA66" s="183"/>
      <c r="AB66" s="295"/>
      <c r="AC66" s="183"/>
      <c r="AD66" s="296"/>
      <c r="AE66" s="57"/>
      <c r="AF66" s="69"/>
      <c r="AG66" s="68"/>
      <c r="AH66" s="69"/>
      <c r="AI66" s="70"/>
      <c r="AJ66" s="57"/>
      <c r="AK66" s="69"/>
      <c r="AL66" s="68"/>
      <c r="AM66" s="69"/>
      <c r="AN66" s="59"/>
      <c r="AO66" s="297"/>
      <c r="AP66" s="298"/>
      <c r="AQ66" s="299"/>
      <c r="AR66" s="300"/>
      <c r="AS66" s="26"/>
    </row>
    <row r="67" spans="1:45" ht="16.5" customHeight="1">
      <c r="A67" s="244">
        <f>A66+1</f>
        <v>54</v>
      </c>
      <c r="B67" s="6" t="s">
        <v>117</v>
      </c>
      <c r="C67" s="227" t="s">
        <v>89</v>
      </c>
      <c r="D67" s="55">
        <f>SUM(F67,G67,H67,K67,L67,M67,P67,Q67,R67,U67,V67,W67,Z67,AA67,AB67,AE67,AF67,AG67,AJ67,AK67,AL67)</f>
        <v>3</v>
      </c>
      <c r="E67" s="56">
        <f>SUM(J67,O67,T67,Y67,AD67,AI67,AN67)</f>
        <v>3</v>
      </c>
      <c r="F67" s="57"/>
      <c r="G67" s="69"/>
      <c r="H67" s="68"/>
      <c r="I67" s="69"/>
      <c r="J67" s="70"/>
      <c r="K67" s="57">
        <v>2</v>
      </c>
      <c r="L67" s="69">
        <v>1</v>
      </c>
      <c r="M67" s="68">
        <v>0</v>
      </c>
      <c r="N67" s="69" t="s">
        <v>24</v>
      </c>
      <c r="O67" s="70">
        <v>3</v>
      </c>
      <c r="P67" s="57"/>
      <c r="Q67" s="69"/>
      <c r="R67" s="68"/>
      <c r="S67" s="69"/>
      <c r="T67" s="70"/>
      <c r="U67" s="57"/>
      <c r="V67" s="69"/>
      <c r="W67" s="68"/>
      <c r="X67" s="69"/>
      <c r="Y67" s="70"/>
      <c r="Z67" s="57"/>
      <c r="AA67" s="69"/>
      <c r="AB67" s="68"/>
      <c r="AC67" s="69"/>
      <c r="AD67" s="70"/>
      <c r="AE67" s="57"/>
      <c r="AF67" s="69"/>
      <c r="AG67" s="68"/>
      <c r="AH67" s="69"/>
      <c r="AI67" s="70"/>
      <c r="AJ67" s="57"/>
      <c r="AK67" s="69"/>
      <c r="AL67" s="68"/>
      <c r="AM67" s="69"/>
      <c r="AN67" s="59"/>
      <c r="AO67" s="209"/>
      <c r="AP67" s="10"/>
      <c r="AQ67" s="247"/>
      <c r="AR67" s="199"/>
      <c r="AS67" s="26"/>
    </row>
    <row r="68" spans="1:45" ht="6" customHeight="1">
      <c r="A68" s="220"/>
      <c r="B68" s="19"/>
      <c r="C68" s="113"/>
      <c r="D68" s="109"/>
      <c r="E68" s="117"/>
      <c r="F68" s="109"/>
      <c r="G68" s="115"/>
      <c r="H68" s="115"/>
      <c r="I68" s="116"/>
      <c r="J68" s="117"/>
      <c r="K68" s="109"/>
      <c r="L68" s="115"/>
      <c r="M68" s="115"/>
      <c r="N68" s="116"/>
      <c r="O68" s="117"/>
      <c r="P68" s="109"/>
      <c r="Q68" s="118"/>
      <c r="R68" s="115"/>
      <c r="S68" s="116"/>
      <c r="T68" s="117"/>
      <c r="U68" s="114"/>
      <c r="V68" s="116"/>
      <c r="W68" s="115"/>
      <c r="X68" s="116"/>
      <c r="Y68" s="117"/>
      <c r="Z68" s="110"/>
      <c r="AA68" s="110"/>
      <c r="AB68" s="110"/>
      <c r="AC68" s="118"/>
      <c r="AD68" s="119"/>
      <c r="AE68" s="114"/>
      <c r="AF68" s="116"/>
      <c r="AG68" s="115"/>
      <c r="AH68" s="116"/>
      <c r="AI68" s="117"/>
      <c r="AJ68" s="109"/>
      <c r="AK68" s="115"/>
      <c r="AL68" s="115"/>
      <c r="AM68" s="116"/>
      <c r="AN68" s="117"/>
      <c r="AO68" s="206"/>
      <c r="AP68" s="9"/>
      <c r="AQ68" s="248"/>
      <c r="AR68" s="197"/>
      <c r="AS68" s="26"/>
    </row>
    <row r="69" spans="1:45" ht="18" customHeight="1">
      <c r="A69" s="320">
        <f>A67+1</f>
        <v>55</v>
      </c>
      <c r="B69" s="310" t="s">
        <v>142</v>
      </c>
      <c r="C69" s="312" t="s">
        <v>91</v>
      </c>
      <c r="D69" s="311">
        <f>SUM(F69,G69,H69,K69,L69,M69,P69,Q69,R69,U69,V69,W69,Z69,AA69,AB69,AE69,AF69,AG69,AJ69,AK69,AL69)</f>
        <v>3</v>
      </c>
      <c r="E69" s="172">
        <f>SUM(J69,O69,T69,Y69,AD69,AI69,AN69)</f>
        <v>10</v>
      </c>
      <c r="F69" s="315"/>
      <c r="G69" s="182"/>
      <c r="H69" s="313"/>
      <c r="I69" s="182"/>
      <c r="J69" s="314"/>
      <c r="K69" s="315"/>
      <c r="L69" s="182"/>
      <c r="M69" s="313"/>
      <c r="N69" s="182"/>
      <c r="O69" s="314"/>
      <c r="P69" s="134"/>
      <c r="Q69" s="182"/>
      <c r="R69" s="182"/>
      <c r="S69" s="182"/>
      <c r="T69" s="314"/>
      <c r="U69" s="315"/>
      <c r="V69" s="182"/>
      <c r="W69" s="313"/>
      <c r="X69" s="182"/>
      <c r="Y69" s="314"/>
      <c r="Z69" s="315">
        <v>0</v>
      </c>
      <c r="AA69" s="182">
        <v>3</v>
      </c>
      <c r="AB69" s="182">
        <v>0</v>
      </c>
      <c r="AC69" s="96" t="s">
        <v>28</v>
      </c>
      <c r="AD69" s="97">
        <v>10</v>
      </c>
      <c r="AE69" s="315"/>
      <c r="AF69" s="182"/>
      <c r="AG69" s="313"/>
      <c r="AH69" s="182"/>
      <c r="AI69" s="314"/>
      <c r="AJ69" s="315"/>
      <c r="AK69" s="182"/>
      <c r="AL69" s="313"/>
      <c r="AM69" s="182"/>
      <c r="AN69" s="314"/>
      <c r="AO69" s="316"/>
      <c r="AP69" s="317"/>
      <c r="AQ69" s="318"/>
      <c r="AR69" s="319"/>
      <c r="AS69" s="26"/>
    </row>
    <row r="70" spans="1:45" ht="19.5" customHeight="1" thickBot="1">
      <c r="A70" s="320">
        <f>A69+1</f>
        <v>56</v>
      </c>
      <c r="B70" s="18" t="s">
        <v>149</v>
      </c>
      <c r="C70" s="120" t="s">
        <v>90</v>
      </c>
      <c r="D70" s="321">
        <f>SUM(F70,G70,H70,K70,L70,M70,P70,Q70,R70,U70,V70,W70,Z70,AA70,AB70,AE70,AF70,AG70,AJ70,AK70,AL70)</f>
        <v>3</v>
      </c>
      <c r="E70" s="322">
        <f>SUM(J70,O70,T70,Y70,AD70,AI70,AN70)</f>
        <v>10</v>
      </c>
      <c r="F70" s="122"/>
      <c r="G70" s="123"/>
      <c r="H70" s="124"/>
      <c r="I70" s="123"/>
      <c r="J70" s="125"/>
      <c r="K70" s="122"/>
      <c r="L70" s="123"/>
      <c r="M70" s="124"/>
      <c r="N70" s="123"/>
      <c r="O70" s="125"/>
      <c r="P70" s="122"/>
      <c r="Q70" s="126"/>
      <c r="R70" s="123"/>
      <c r="S70" s="123"/>
      <c r="T70" s="125"/>
      <c r="U70" s="121"/>
      <c r="V70" s="123"/>
      <c r="W70" s="124"/>
      <c r="X70" s="123"/>
      <c r="Y70" s="125"/>
      <c r="Z70" s="121"/>
      <c r="AA70" s="123"/>
      <c r="AB70" s="124"/>
      <c r="AC70" s="123"/>
      <c r="AD70" s="125"/>
      <c r="AE70" s="121">
        <v>0</v>
      </c>
      <c r="AF70" s="123">
        <v>3</v>
      </c>
      <c r="AG70" s="124">
        <v>0</v>
      </c>
      <c r="AH70" s="123" t="s">
        <v>28</v>
      </c>
      <c r="AI70" s="125">
        <v>10</v>
      </c>
      <c r="AJ70" s="122"/>
      <c r="AK70" s="123"/>
      <c r="AL70" s="124"/>
      <c r="AM70" s="123"/>
      <c r="AN70" s="125"/>
      <c r="AO70" s="210"/>
      <c r="AP70" s="270"/>
      <c r="AQ70" s="216"/>
      <c r="AR70" s="200"/>
      <c r="AS70" s="26"/>
    </row>
    <row r="71" spans="1:47" ht="18" customHeight="1" thickBot="1" thickTop="1">
      <c r="A71" s="221"/>
      <c r="B71" s="20"/>
      <c r="C71" s="165" t="s">
        <v>17</v>
      </c>
      <c r="D71" s="323">
        <f>D69+D64+D50+D27+D10+D70</f>
        <v>194</v>
      </c>
      <c r="E71" s="323">
        <f>E69+E70+E64+E50+E27+E10</f>
        <v>180</v>
      </c>
      <c r="F71" s="127">
        <f>F70+F64+F50+F27+F10</f>
        <v>28</v>
      </c>
      <c r="G71" s="127">
        <f>G70+G64+G50+G27+G10</f>
        <v>8</v>
      </c>
      <c r="H71" s="127">
        <f>H70+H64+H50+H27+H10</f>
        <v>0</v>
      </c>
      <c r="I71" s="127"/>
      <c r="J71" s="127">
        <f>J70+J64+J50+J27+J10</f>
        <v>30</v>
      </c>
      <c r="K71" s="127">
        <f>K70+K64+K50+K27+K10</f>
        <v>22</v>
      </c>
      <c r="L71" s="127">
        <f>L70+L64+L50+L27+L10</f>
        <v>10</v>
      </c>
      <c r="M71" s="127">
        <f>M70+M64+M50+M27+M10</f>
        <v>0</v>
      </c>
      <c r="N71" s="127"/>
      <c r="O71" s="127">
        <f>O70+O64+O50+O27+O10</f>
        <v>30</v>
      </c>
      <c r="P71" s="127">
        <f>P70+P64+P50+P27+P10</f>
        <v>25</v>
      </c>
      <c r="Q71" s="127">
        <f>Q70+Q64+Q50+Q27+Q10</f>
        <v>12</v>
      </c>
      <c r="R71" s="127">
        <f>R70+R64+R50+R27+R10</f>
        <v>0</v>
      </c>
      <c r="S71" s="127"/>
      <c r="T71" s="127">
        <f>T70+T64+T50+T27+T10</f>
        <v>30</v>
      </c>
      <c r="U71" s="127">
        <f>U70+U64+U50+U27+U10</f>
        <v>28</v>
      </c>
      <c r="V71" s="127">
        <f>V70+V64+V50+V27+V10</f>
        <v>8</v>
      </c>
      <c r="W71" s="127">
        <f>W70+W64+W50+W27+W10</f>
        <v>0</v>
      </c>
      <c r="X71" s="127"/>
      <c r="Y71" s="127">
        <f>Y70+Y64+Y50+Y27+Y10</f>
        <v>30</v>
      </c>
      <c r="Z71" s="127">
        <f>Z70+Z64+Z50+Z27+Z10</f>
        <v>17</v>
      </c>
      <c r="AA71" s="127">
        <f>AA69+AA70+AA64+AA50+AA27+AA10</f>
        <v>10</v>
      </c>
      <c r="AB71" s="127">
        <f>AB70+AB64+AB50+AB27+AB10</f>
        <v>0</v>
      </c>
      <c r="AC71" s="127"/>
      <c r="AD71" s="127">
        <f>AD69+AD70+AD64+AD50+AD27+AD10</f>
        <v>30</v>
      </c>
      <c r="AE71" s="127">
        <f>AE70+AE64+AE50+AE27+AE10</f>
        <v>17</v>
      </c>
      <c r="AF71" s="127">
        <f>AF70+AF64+AF50+AF27+AF10</f>
        <v>9</v>
      </c>
      <c r="AG71" s="127">
        <f>AG70+AG64+AG50+AG27+AG10</f>
        <v>0</v>
      </c>
      <c r="AH71" s="127"/>
      <c r="AI71" s="127">
        <f aca="true" t="shared" si="10" ref="AI71:AN71">AI70+AI64+AI50+AI27+AI10</f>
        <v>30</v>
      </c>
      <c r="AJ71" s="127">
        <f t="shared" si="10"/>
        <v>0</v>
      </c>
      <c r="AK71" s="127">
        <f t="shared" si="10"/>
        <v>0</v>
      </c>
      <c r="AL71" s="127">
        <f t="shared" si="10"/>
        <v>0</v>
      </c>
      <c r="AM71" s="127">
        <f t="shared" si="10"/>
        <v>0</v>
      </c>
      <c r="AN71" s="127">
        <f t="shared" si="10"/>
        <v>0</v>
      </c>
      <c r="AO71" s="211"/>
      <c r="AP71" s="13"/>
      <c r="AQ71" s="217"/>
      <c r="AR71" s="13"/>
      <c r="AT71" s="162"/>
      <c r="AU71" s="163"/>
    </row>
    <row r="72" spans="1:49" ht="19.5" customHeight="1">
      <c r="A72" s="218"/>
      <c r="B72" s="17"/>
      <c r="C72" s="166" t="s">
        <v>20</v>
      </c>
      <c r="D72" s="128"/>
      <c r="E72" s="129"/>
      <c r="F72" s="128">
        <f>SUM(F71,G71,H71)</f>
        <v>36</v>
      </c>
      <c r="G72" s="130"/>
      <c r="H72" s="130"/>
      <c r="I72" s="130"/>
      <c r="J72" s="131"/>
      <c r="K72" s="128">
        <f>SUM(K71,L71,M71)</f>
        <v>32</v>
      </c>
      <c r="L72" s="130"/>
      <c r="M72" s="130"/>
      <c r="N72" s="130"/>
      <c r="O72" s="131"/>
      <c r="P72" s="128">
        <f>SUM(P71,Q71,R71)</f>
        <v>37</v>
      </c>
      <c r="Q72" s="130"/>
      <c r="R72" s="130"/>
      <c r="S72" s="130"/>
      <c r="T72" s="131"/>
      <c r="U72" s="307">
        <f>SUM(U71,V71,W71)</f>
        <v>36</v>
      </c>
      <c r="V72" s="309"/>
      <c r="W72" s="130"/>
      <c r="X72" s="308"/>
      <c r="Y72" s="308"/>
      <c r="Z72" s="128">
        <f>SUM(Z71,AA71,AB71)</f>
        <v>27</v>
      </c>
      <c r="AA72" s="130"/>
      <c r="AB72" s="130"/>
      <c r="AC72" s="130"/>
      <c r="AD72" s="131"/>
      <c r="AE72" s="128">
        <f>SUM(AE71,AF71,AG71)</f>
        <v>26</v>
      </c>
      <c r="AF72" s="130"/>
      <c r="AG72" s="130"/>
      <c r="AH72" s="130"/>
      <c r="AI72" s="131"/>
      <c r="AJ72" s="128"/>
      <c r="AK72" s="130"/>
      <c r="AL72" s="130"/>
      <c r="AM72" s="130"/>
      <c r="AN72" s="131"/>
      <c r="AO72" s="212"/>
      <c r="AP72" s="2"/>
      <c r="AQ72" s="218"/>
      <c r="AR72" s="2"/>
      <c r="AV72" s="164"/>
      <c r="AW72" s="164"/>
    </row>
    <row r="73" spans="1:48" ht="19.5" customHeight="1">
      <c r="A73" s="218"/>
      <c r="B73" s="17"/>
      <c r="C73" s="167" t="s">
        <v>16</v>
      </c>
      <c r="D73" s="62"/>
      <c r="E73" s="70"/>
      <c r="F73" s="62"/>
      <c r="G73" s="69"/>
      <c r="H73" s="69"/>
      <c r="I73" s="69">
        <f>COUNTIF(I11:I63,"v")</f>
        <v>6</v>
      </c>
      <c r="J73" s="69"/>
      <c r="K73" s="69"/>
      <c r="L73" s="69"/>
      <c r="M73" s="69"/>
      <c r="N73" s="69">
        <f>COUNTIF(N11:N63,"v")</f>
        <v>5</v>
      </c>
      <c r="O73" s="69"/>
      <c r="P73" s="69"/>
      <c r="Q73" s="69"/>
      <c r="R73" s="69"/>
      <c r="S73" s="69">
        <f>COUNTIF(S11:S63,"v")</f>
        <v>6</v>
      </c>
      <c r="T73" s="69"/>
      <c r="U73" s="69"/>
      <c r="V73" s="69"/>
      <c r="W73" s="69"/>
      <c r="X73" s="69">
        <f>COUNTIF(X11:X63,"v")</f>
        <v>6</v>
      </c>
      <c r="Y73" s="69"/>
      <c r="Z73" s="69"/>
      <c r="AA73" s="69"/>
      <c r="AB73" s="69"/>
      <c r="AC73" s="69">
        <f>COUNTIF(AC11:AC63,"v")</f>
        <v>4</v>
      </c>
      <c r="AD73" s="69"/>
      <c r="AE73" s="69"/>
      <c r="AF73" s="69"/>
      <c r="AG73" s="69"/>
      <c r="AH73" s="69">
        <f>COUNTIF(AH11:AH63,"v")</f>
        <v>5</v>
      </c>
      <c r="AI73" s="69"/>
      <c r="AJ73" s="62"/>
      <c r="AK73" s="69"/>
      <c r="AL73" s="69"/>
      <c r="AM73" s="69"/>
      <c r="AN73" s="60"/>
      <c r="AO73" s="213"/>
      <c r="AP73" s="2"/>
      <c r="AQ73" s="218"/>
      <c r="AR73" s="2"/>
      <c r="AU73" s="164"/>
      <c r="AV73" s="164"/>
    </row>
    <row r="74" spans="1:48" ht="19.5" customHeight="1">
      <c r="A74" s="218"/>
      <c r="B74" s="17"/>
      <c r="C74" s="240" t="s">
        <v>25</v>
      </c>
      <c r="D74" s="85"/>
      <c r="E74" s="241"/>
      <c r="F74" s="85"/>
      <c r="G74" s="186"/>
      <c r="H74" s="186"/>
      <c r="I74" s="186">
        <f>COUNTIF(I11:I71,"é")</f>
        <v>5</v>
      </c>
      <c r="J74" s="186"/>
      <c r="K74" s="186"/>
      <c r="L74" s="186"/>
      <c r="M74" s="186"/>
      <c r="N74" s="186">
        <f>COUNTIF(N11:N71,"é")</f>
        <v>6</v>
      </c>
      <c r="O74" s="186"/>
      <c r="P74" s="186"/>
      <c r="Q74" s="186"/>
      <c r="R74" s="186"/>
      <c r="S74" s="186">
        <f>COUNTIF(S11:S71,"é")</f>
        <v>4</v>
      </c>
      <c r="T74" s="186"/>
      <c r="U74" s="186"/>
      <c r="V74" s="186"/>
      <c r="W74" s="186"/>
      <c r="X74" s="186">
        <f>COUNTIF(X11:X71,"é")</f>
        <v>5</v>
      </c>
      <c r="Y74" s="186"/>
      <c r="Z74" s="186"/>
      <c r="AA74" s="186"/>
      <c r="AB74" s="186"/>
      <c r="AC74" s="186">
        <f>COUNTIF(AC11:AC71,"é")</f>
        <v>1</v>
      </c>
      <c r="AD74" s="186"/>
      <c r="AE74" s="186"/>
      <c r="AF74" s="186"/>
      <c r="AG74" s="186"/>
      <c r="AH74" s="186">
        <f>COUNTIF(AH11:AH71,"é")</f>
        <v>1</v>
      </c>
      <c r="AI74" s="186"/>
      <c r="AJ74" s="85"/>
      <c r="AK74" s="186"/>
      <c r="AL74" s="186"/>
      <c r="AM74" s="186"/>
      <c r="AN74" s="86"/>
      <c r="AO74" s="213"/>
      <c r="AP74" s="2"/>
      <c r="AQ74" s="218"/>
      <c r="AR74" s="2"/>
      <c r="AU74" s="164"/>
      <c r="AV74" s="164"/>
    </row>
    <row r="75" spans="1:48" ht="19.5" customHeight="1" thickBot="1">
      <c r="A75" s="218"/>
      <c r="B75" s="8"/>
      <c r="C75" s="236" t="s">
        <v>29</v>
      </c>
      <c r="D75" s="228"/>
      <c r="E75" s="237"/>
      <c r="F75" s="228"/>
      <c r="G75" s="238"/>
      <c r="H75" s="238"/>
      <c r="I75" s="238">
        <f>COUNTIF(I70,"a")</f>
        <v>0</v>
      </c>
      <c r="J75" s="238"/>
      <c r="K75" s="238"/>
      <c r="L75" s="238"/>
      <c r="M75" s="238"/>
      <c r="N75" s="238">
        <f>COUNTIF(N70,"a")</f>
        <v>0</v>
      </c>
      <c r="O75" s="238"/>
      <c r="P75" s="238"/>
      <c r="Q75" s="238"/>
      <c r="R75" s="238"/>
      <c r="S75" s="238">
        <f>COUNTIF(S70,"a")</f>
        <v>0</v>
      </c>
      <c r="T75" s="238"/>
      <c r="U75" s="238"/>
      <c r="V75" s="238"/>
      <c r="W75" s="238"/>
      <c r="X75" s="238">
        <f>COUNTIF(X70,"a")</f>
        <v>0</v>
      </c>
      <c r="Y75" s="238"/>
      <c r="Z75" s="238"/>
      <c r="AA75" s="238"/>
      <c r="AB75" s="238"/>
      <c r="AC75" s="238">
        <f>COUNTIF(AC69:AC70,"a")</f>
        <v>1</v>
      </c>
      <c r="AD75" s="238"/>
      <c r="AE75" s="238"/>
      <c r="AF75" s="238"/>
      <c r="AG75" s="238"/>
      <c r="AH75" s="238">
        <f>COUNTIF(AH70,"a")</f>
        <v>1</v>
      </c>
      <c r="AI75" s="238"/>
      <c r="AJ75" s="228"/>
      <c r="AK75" s="238"/>
      <c r="AL75" s="238"/>
      <c r="AM75" s="238"/>
      <c r="AN75" s="239"/>
      <c r="AO75" s="111"/>
      <c r="AP75" s="2"/>
      <c r="AQ75" s="218"/>
      <c r="AR75" s="2"/>
      <c r="AU75" s="164"/>
      <c r="AV75" s="164"/>
    </row>
    <row r="77" spans="3:21" ht="22.5" customHeight="1">
      <c r="C77" s="171" t="s">
        <v>44</v>
      </c>
      <c r="D77" s="349" t="s">
        <v>92</v>
      </c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23"/>
      <c r="U77" s="23"/>
    </row>
    <row r="78" spans="3:21" ht="15.75">
      <c r="C78" s="17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ht="15.75">
      <c r="C79" s="171"/>
    </row>
    <row r="80" spans="3:20" ht="15.75">
      <c r="C80" s="17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ht="15.75">
      <c r="B81" s="7" t="s">
        <v>30</v>
      </c>
    </row>
    <row r="82" spans="1:54" ht="15.75">
      <c r="A82" s="224"/>
      <c r="B82" s="301"/>
      <c r="C82" s="302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104"/>
      <c r="Q82" s="104"/>
      <c r="R82" s="104"/>
      <c r="AO82" s="224"/>
      <c r="AQ82" s="224"/>
      <c r="AT82" s="170"/>
      <c r="AZ82" s="21"/>
      <c r="BA82" s="21"/>
      <c r="BB82" s="21"/>
    </row>
    <row r="83" spans="1:54" ht="15.75">
      <c r="A83" s="224"/>
      <c r="B83" s="361"/>
      <c r="C83" s="362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229"/>
      <c r="Q83" s="104"/>
      <c r="R83" s="104"/>
      <c r="AO83" s="224"/>
      <c r="AQ83" s="224"/>
      <c r="AT83" s="170"/>
      <c r="AZ83" s="21"/>
      <c r="BA83" s="21"/>
      <c r="BB83" s="21"/>
    </row>
    <row r="84" spans="1:54" ht="15.75">
      <c r="A84" s="224"/>
      <c r="B84" s="305"/>
      <c r="C84" s="306" t="s">
        <v>70</v>
      </c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229"/>
      <c r="Q84" s="104"/>
      <c r="R84" s="104"/>
      <c r="AO84" s="224"/>
      <c r="AQ84" s="224"/>
      <c r="AT84" s="170"/>
      <c r="AZ84" s="21"/>
      <c r="BA84" s="21"/>
      <c r="BB84" s="21"/>
    </row>
    <row r="85" spans="1:54" ht="15.75">
      <c r="A85" s="224"/>
      <c r="B85" s="305"/>
      <c r="C85" s="306" t="s">
        <v>93</v>
      </c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229"/>
      <c r="Q85" s="104"/>
      <c r="R85" s="104"/>
      <c r="AO85" s="224"/>
      <c r="AQ85" s="224"/>
      <c r="AT85" s="170"/>
      <c r="AZ85" s="21"/>
      <c r="BA85" s="21"/>
      <c r="BB85" s="21"/>
    </row>
    <row r="86" spans="1:54" ht="15.75">
      <c r="A86" s="224"/>
      <c r="B86" s="301"/>
      <c r="C86" s="306" t="s">
        <v>68</v>
      </c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104"/>
      <c r="Q86" s="104"/>
      <c r="R86" s="104"/>
      <c r="AO86" s="224"/>
      <c r="AQ86" s="224"/>
      <c r="AT86" s="170"/>
      <c r="AZ86" s="21"/>
      <c r="BA86" s="21"/>
      <c r="BB86" s="21"/>
    </row>
    <row r="87" spans="1:54" ht="15.75">
      <c r="A87" s="224"/>
      <c r="B87" s="243"/>
      <c r="C87" s="233" t="s">
        <v>94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"/>
      <c r="AO87" s="224"/>
      <c r="AQ87" s="224"/>
      <c r="AT87" s="170"/>
      <c r="AZ87" s="21"/>
      <c r="BA87" s="21"/>
      <c r="BB87" s="21"/>
    </row>
    <row r="88" spans="1:54" ht="15.75">
      <c r="A88" s="224"/>
      <c r="B88" s="232"/>
      <c r="C88" s="233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"/>
      <c r="AO88" s="224"/>
      <c r="AQ88" s="224"/>
      <c r="AT88" s="170"/>
      <c r="AZ88" s="21"/>
      <c r="BA88" s="21"/>
      <c r="BB88" s="21"/>
    </row>
    <row r="89" spans="2:5" ht="15.75">
      <c r="B89" s="353"/>
      <c r="C89" s="354"/>
      <c r="D89" s="231"/>
      <c r="E89" s="231"/>
    </row>
    <row r="90" spans="2:5" ht="15.75">
      <c r="B90" s="352"/>
      <c r="C90" s="352"/>
      <c r="D90" s="231"/>
      <c r="E90" s="231"/>
    </row>
    <row r="91" spans="2:5" ht="15.75">
      <c r="B91" s="232"/>
      <c r="C91" s="233"/>
      <c r="D91" s="231"/>
      <c r="E91" s="231"/>
    </row>
  </sheetData>
  <sheetProtection/>
  <mergeCells count="20">
    <mergeCell ref="D77:S77"/>
    <mergeCell ref="AT5:AT9"/>
    <mergeCell ref="B90:C90"/>
    <mergeCell ref="B89:C89"/>
    <mergeCell ref="AO7:AR8"/>
    <mergeCell ref="B83:C83"/>
    <mergeCell ref="AU5:AU9"/>
    <mergeCell ref="AO64:AR64"/>
    <mergeCell ref="A7:A8"/>
    <mergeCell ref="B7:B8"/>
    <mergeCell ref="C7:C8"/>
    <mergeCell ref="F7:AI7"/>
    <mergeCell ref="A2:AR2"/>
    <mergeCell ref="B4:C4"/>
    <mergeCell ref="A5:AR5"/>
    <mergeCell ref="B64:C64"/>
    <mergeCell ref="B50:C50"/>
    <mergeCell ref="B10:C10"/>
    <mergeCell ref="B27:C27"/>
    <mergeCell ref="A3:AR3"/>
  </mergeCells>
  <printOptions horizontalCentered="1"/>
  <pageMargins left="0.15748031496062992" right="0.15748031496062992" top="1.220472440944882" bottom="0.3937007874015748" header="0.7874015748031497" footer="0.31496062992125984"/>
  <pageSetup firstPageNumber="1" useFirstPageNumber="1" horizontalDpi="600" verticalDpi="600" orientation="landscape" paperSize="9" scale="44" r:id="rId1"/>
  <headerFooter alignWithMargins="0">
    <oddHeader xml:space="preserve">&amp;L&amp;"Arial,Félkövér"Óbudai Egyetem
Alba Regia Műszaki Kar&amp;C&amp;"Arial CE,Félkövér"&amp;11Igazgatásszervező alapképzési szak&amp;12
&amp;11
&amp;"Arial CE,Normál"&amp;12
&amp;R&amp;"Arial CE,Félkövér"Érvényes: 2014/2015. 
NAPPALI </oddHeader>
    <oddFooter>&amp;L&amp;"Arial CE,Félkövér"&amp;12&amp;D&amp;C&amp;"Arial CE,Félkövér"&amp;12
 &amp;F
&amp;R&amp;"Arial CE,Félkövér"&amp;12&amp;P / &amp;N</oddFooter>
  </headerFooter>
  <rowBreaks count="1" manualBreakCount="1">
    <brk id="7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miklos</cp:lastModifiedBy>
  <cp:lastPrinted>2014-06-24T09:39:52Z</cp:lastPrinted>
  <dcterms:created xsi:type="dcterms:W3CDTF">2001-09-27T10:36:13Z</dcterms:created>
  <dcterms:modified xsi:type="dcterms:W3CDTF">2014-10-09T12:44:10Z</dcterms:modified>
  <cp:category/>
  <cp:version/>
  <cp:contentType/>
  <cp:contentStatus/>
</cp:coreProperties>
</file>