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68F4168-B13B-410A-AA86-815393E64639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Nappali BSc tanterv " sheetId="1" r:id="rId1"/>
    <sheet name="Levelező BSc tanterv " sheetId="3" r:id="rId2"/>
  </sheets>
  <definedNames>
    <definedName name="_xlnm._FilterDatabase" localSheetId="1" hidden="1">'Levelező BSc tanterv '!$B$5:$AR$5</definedName>
    <definedName name="_xlnm._FilterDatabase" localSheetId="0" hidden="1">'Nappali BSc tanterv '!$B$5:$AR$5</definedName>
    <definedName name="_xlnm.Print_Titles" localSheetId="1">'Levelező BSc tanterv '!$A:$C,'Levelező BSc tanterv '!$1:$3</definedName>
    <definedName name="_xlnm.Print_Titles" localSheetId="0">'Nappali BSc tanterv '!$A:$C,'Nappali BSc tanterv '!$1:$3</definedName>
    <definedName name="_xlnm.Print_Area" localSheetId="1">'Levelező BSc tanterv '!$A$1:$AR$135</definedName>
    <definedName name="_xlnm.Print_Area" localSheetId="0">'Nappali BSc tanterv '!$A$1:$AR$144</definedName>
    <definedName name="Z_1A778389_3C8D_477A_A1AF_EB6421179194_.wvu.FilterData" localSheetId="1" hidden="1">'Levelező BSc tanterv '!$B$5:$AR$5</definedName>
    <definedName name="Z_1A778389_3C8D_477A_A1AF_EB6421179194_.wvu.FilterData" localSheetId="0" hidden="1">'Nappali BSc tanterv '!$B$5:$AR$5</definedName>
    <definedName name="Z_1A778389_3C8D_477A_A1AF_EB6421179194_.wvu.PrintArea" localSheetId="1" hidden="1">'Levelező BSc tanterv '!$A$1:$AR$133</definedName>
    <definedName name="Z_1A778389_3C8D_477A_A1AF_EB6421179194_.wvu.PrintArea" localSheetId="0" hidden="1">'Nappali BSc tanterv '!$A$1:$AR$142</definedName>
    <definedName name="Z_1A778389_3C8D_477A_A1AF_EB6421179194_.wvu.Rows" localSheetId="1" hidden="1">'Levelező BSc tanterv '!#REF!,'Levelező BSc tanterv '!$4:$4</definedName>
    <definedName name="Z_1A778389_3C8D_477A_A1AF_EB6421179194_.wvu.Rows" localSheetId="0" hidden="1">'Nappali BSc tanterv '!#REF!,'Nappali BSc tanterv '!$4:$4</definedName>
    <definedName name="Z_22504D0A_A8C7_4755_8252_1C4B7D4D3371_.wvu.FilterData" localSheetId="1" hidden="1">'Levelező BSc tanterv '!$B$5:$AR$5</definedName>
    <definedName name="Z_22504D0A_A8C7_4755_8252_1C4B7D4D3371_.wvu.FilterData" localSheetId="0" hidden="1">'Nappali BSc tanterv '!$B$5:$AR$5</definedName>
    <definedName name="Z_22504D0A_A8C7_4755_8252_1C4B7D4D3371_.wvu.PrintArea" localSheetId="1" hidden="1">'Levelező BSc tanterv '!$A$1:$AR$133</definedName>
    <definedName name="Z_22504D0A_A8C7_4755_8252_1C4B7D4D3371_.wvu.PrintArea" localSheetId="0" hidden="1">'Nappali BSc tanterv '!$A$1:$AR$142</definedName>
    <definedName name="Z_22504D0A_A8C7_4755_8252_1C4B7D4D3371_.wvu.Rows" localSheetId="1" hidden="1">'Levelező BSc tanterv '!#REF!,'Levelező BSc tanterv '!$4:$4</definedName>
    <definedName name="Z_22504D0A_A8C7_4755_8252_1C4B7D4D3371_.wvu.Rows" localSheetId="0" hidden="1">'Nappali BSc tanterv '!#REF!,'Nappali BSc tanterv '!$4:$4</definedName>
    <definedName name="Z_B4D6F00B_AEDA_4868_AFED_D7554E8728DA_.wvu.FilterData" localSheetId="1" hidden="1">'Levelező BSc tanterv '!$B$5:$AR$5</definedName>
    <definedName name="Z_B4D6F00B_AEDA_4868_AFED_D7554E8728DA_.wvu.FilterData" localSheetId="0" hidden="1">'Nappali BSc tanterv '!$B$5:$AR$5</definedName>
    <definedName name="Z_B4D6F00B_AEDA_4868_AFED_D7554E8728DA_.wvu.PrintArea" localSheetId="1" hidden="1">'Levelező BSc tanterv '!$A$1:$AR$133</definedName>
    <definedName name="Z_B4D6F00B_AEDA_4868_AFED_D7554E8728DA_.wvu.PrintArea" localSheetId="0" hidden="1">'Nappali BSc tanterv '!$A$1:$AR$142</definedName>
    <definedName name="Z_B4D6F00B_AEDA_4868_AFED_D7554E8728DA_.wvu.Rows" localSheetId="1" hidden="1">'Levelező BSc tanterv '!#REF!,'Levelező BSc tanterv '!$4:$4</definedName>
    <definedName name="Z_B4D6F00B_AEDA_4868_AFED_D7554E8728DA_.wvu.Rows" localSheetId="0" hidden="1">'Nappali BSc tanterv '!#REF!,'Nappali BSc tanterv '!$4:$4</definedName>
    <definedName name="Z_F4EC6C0B_6995_41FF_8E64_408128C49E1D_.wvu.FilterData" localSheetId="1" hidden="1">'Levelező BSc tanterv '!$B$5:$AR$5</definedName>
    <definedName name="Z_F4EC6C0B_6995_41FF_8E64_408128C49E1D_.wvu.FilterData" localSheetId="0" hidden="1">'Nappali BSc tanterv '!$B$5:$AR$5</definedName>
    <definedName name="Z_F4EC6C0B_6995_41FF_8E64_408128C49E1D_.wvu.PrintArea" localSheetId="1" hidden="1">'Levelező BSc tanterv '!$A$1:$AR$133</definedName>
    <definedName name="Z_F4EC6C0B_6995_41FF_8E64_408128C49E1D_.wvu.PrintArea" localSheetId="0" hidden="1">'Nappali BSc tanterv '!$A$1:$AR$142</definedName>
    <definedName name="Z_F4EC6C0B_6995_41FF_8E64_408128C49E1D_.wvu.Rows" localSheetId="1" hidden="1">'Levelező BSc tanterv '!#REF!,'Levelező BSc tanterv '!$4:$4</definedName>
    <definedName name="Z_F4EC6C0B_6995_41FF_8E64_408128C49E1D_.wvu.Rows" localSheetId="0" hidden="1">'Nappali BSc tanterv '!#REF!,'Nappali BSc tanterv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6" i="1" l="1"/>
  <c r="A127" i="1"/>
  <c r="A126" i="1"/>
  <c r="A125" i="1"/>
  <c r="A124" i="1"/>
  <c r="A123" i="1"/>
  <c r="A122" i="1"/>
  <c r="D38" i="3"/>
  <c r="E38" i="3"/>
  <c r="F8" i="3"/>
  <c r="G8" i="3"/>
  <c r="H8" i="3"/>
  <c r="J8" i="3"/>
  <c r="K8" i="3"/>
  <c r="L8" i="3"/>
  <c r="M8" i="3"/>
  <c r="O8" i="3"/>
  <c r="P8" i="3"/>
  <c r="Q8" i="3"/>
  <c r="R8" i="3"/>
  <c r="T8" i="3"/>
  <c r="U8" i="3"/>
  <c r="V8" i="3"/>
  <c r="W8" i="3"/>
  <c r="Y8" i="3"/>
  <c r="Z8" i="3"/>
  <c r="AA8" i="3"/>
  <c r="AB8" i="3"/>
  <c r="AD8" i="3"/>
  <c r="AE8" i="3"/>
  <c r="AF8" i="3"/>
  <c r="AG8" i="3"/>
  <c r="AI8" i="3"/>
  <c r="AJ8" i="3"/>
  <c r="AK8" i="3"/>
  <c r="AL8" i="3"/>
  <c r="AN8" i="3"/>
  <c r="E9" i="3"/>
  <c r="A10" i="3"/>
  <c r="A11" i="3" s="1"/>
  <c r="A12" i="3" s="1"/>
  <c r="A13" i="3" s="1"/>
  <c r="A15" i="3" s="1"/>
  <c r="A16" i="3" s="1"/>
  <c r="A17" i="3" s="1"/>
  <c r="A18" i="3" s="1"/>
  <c r="A20" i="3" s="1"/>
  <c r="A21" i="3" s="1"/>
  <c r="A22" i="3" s="1"/>
  <c r="A24" i="3" s="1"/>
  <c r="A25" i="3" s="1"/>
  <c r="A27" i="3" s="1"/>
  <c r="A29" i="3" s="1"/>
  <c r="A30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6" i="3" s="1"/>
  <c r="A47" i="3" s="1"/>
  <c r="A48" i="3" s="1"/>
  <c r="A49" i="3" s="1"/>
  <c r="A50" i="3" s="1"/>
  <c r="A58" i="3" s="1"/>
  <c r="D10" i="3"/>
  <c r="E10" i="3"/>
  <c r="D11" i="3"/>
  <c r="E11" i="3"/>
  <c r="D12" i="3"/>
  <c r="E12" i="3"/>
  <c r="D13" i="3"/>
  <c r="E13" i="3"/>
  <c r="F14" i="3"/>
  <c r="G14" i="3"/>
  <c r="H14" i="3"/>
  <c r="J14" i="3"/>
  <c r="K14" i="3"/>
  <c r="L14" i="3"/>
  <c r="M14" i="3"/>
  <c r="O14" i="3"/>
  <c r="P14" i="3"/>
  <c r="Q14" i="3"/>
  <c r="R14" i="3"/>
  <c r="T14" i="3"/>
  <c r="U14" i="3"/>
  <c r="V14" i="3"/>
  <c r="W14" i="3"/>
  <c r="Y14" i="3"/>
  <c r="Z14" i="3"/>
  <c r="AA14" i="3"/>
  <c r="AB14" i="3"/>
  <c r="AD14" i="3"/>
  <c r="AE14" i="3"/>
  <c r="AF14" i="3"/>
  <c r="AG14" i="3"/>
  <c r="AI14" i="3"/>
  <c r="AJ14" i="3"/>
  <c r="AK14" i="3"/>
  <c r="AL14" i="3"/>
  <c r="AN14" i="3"/>
  <c r="D15" i="3"/>
  <c r="E15" i="3"/>
  <c r="D16" i="3"/>
  <c r="E16" i="3"/>
  <c r="D17" i="3"/>
  <c r="E17" i="3"/>
  <c r="D18" i="3"/>
  <c r="E18" i="3"/>
  <c r="F19" i="3"/>
  <c r="G19" i="3"/>
  <c r="H19" i="3"/>
  <c r="J19" i="3"/>
  <c r="K19" i="3"/>
  <c r="L19" i="3"/>
  <c r="M19" i="3"/>
  <c r="O19" i="3"/>
  <c r="P19" i="3"/>
  <c r="Q19" i="3"/>
  <c r="R19" i="3"/>
  <c r="T19" i="3"/>
  <c r="U19" i="3"/>
  <c r="V19" i="3"/>
  <c r="W19" i="3"/>
  <c r="Y19" i="3"/>
  <c r="Z19" i="3"/>
  <c r="AA19" i="3"/>
  <c r="AB19" i="3"/>
  <c r="AD19" i="3"/>
  <c r="AE19" i="3"/>
  <c r="AF19" i="3"/>
  <c r="AG19" i="3"/>
  <c r="AI19" i="3"/>
  <c r="AJ19" i="3"/>
  <c r="AK19" i="3"/>
  <c r="AL19" i="3"/>
  <c r="AN19" i="3"/>
  <c r="D20" i="3"/>
  <c r="E20" i="3"/>
  <c r="D21" i="3"/>
  <c r="E21" i="3"/>
  <c r="D22" i="3"/>
  <c r="E22" i="3"/>
  <c r="F23" i="3"/>
  <c r="G23" i="3"/>
  <c r="J23" i="3"/>
  <c r="K23" i="3"/>
  <c r="L23" i="3"/>
  <c r="M23" i="3"/>
  <c r="O23" i="3"/>
  <c r="P23" i="3"/>
  <c r="Q23" i="3"/>
  <c r="R23" i="3"/>
  <c r="T23" i="3"/>
  <c r="U23" i="3"/>
  <c r="V23" i="3"/>
  <c r="W23" i="3"/>
  <c r="Y23" i="3"/>
  <c r="Z23" i="3"/>
  <c r="AA23" i="3"/>
  <c r="AB23" i="3"/>
  <c r="AD23" i="3"/>
  <c r="AE23" i="3"/>
  <c r="AF23" i="3"/>
  <c r="AG23" i="3"/>
  <c r="AI23" i="3"/>
  <c r="AJ23" i="3"/>
  <c r="AK23" i="3"/>
  <c r="AL23" i="3"/>
  <c r="AN23" i="3"/>
  <c r="E24" i="3"/>
  <c r="H24" i="3"/>
  <c r="D24" i="3" s="1"/>
  <c r="D25" i="3"/>
  <c r="E25" i="3"/>
  <c r="F26" i="3"/>
  <c r="G26" i="3"/>
  <c r="H26" i="3"/>
  <c r="J26" i="3"/>
  <c r="K26" i="3"/>
  <c r="L26" i="3"/>
  <c r="M26" i="3"/>
  <c r="O26" i="3"/>
  <c r="P26" i="3"/>
  <c r="Q26" i="3"/>
  <c r="R26" i="3"/>
  <c r="T26" i="3"/>
  <c r="U26" i="3"/>
  <c r="V26" i="3"/>
  <c r="W26" i="3"/>
  <c r="Y26" i="3"/>
  <c r="Z26" i="3"/>
  <c r="AA26" i="3"/>
  <c r="AB26" i="3"/>
  <c r="AD26" i="3"/>
  <c r="AE26" i="3"/>
  <c r="AF26" i="3"/>
  <c r="AG26" i="3"/>
  <c r="AI26" i="3"/>
  <c r="AJ26" i="3"/>
  <c r="AK26" i="3"/>
  <c r="AL26" i="3"/>
  <c r="AN26" i="3"/>
  <c r="D27" i="3"/>
  <c r="D26" i="3" s="1"/>
  <c r="E27" i="3"/>
  <c r="E26" i="3" s="1"/>
  <c r="F28" i="3"/>
  <c r="G28" i="3"/>
  <c r="H28" i="3"/>
  <c r="J28" i="3"/>
  <c r="K28" i="3"/>
  <c r="L28" i="3"/>
  <c r="M28" i="3"/>
  <c r="O28" i="3"/>
  <c r="P28" i="3"/>
  <c r="Q28" i="3"/>
  <c r="R28" i="3"/>
  <c r="T28" i="3"/>
  <c r="U28" i="3"/>
  <c r="V28" i="3"/>
  <c r="W28" i="3"/>
  <c r="Y28" i="3"/>
  <c r="Z28" i="3"/>
  <c r="AA28" i="3"/>
  <c r="AB28" i="3"/>
  <c r="AD28" i="3"/>
  <c r="AE28" i="3"/>
  <c r="AF28" i="3"/>
  <c r="AG28" i="3"/>
  <c r="AI28" i="3"/>
  <c r="AJ28" i="3"/>
  <c r="AK28" i="3"/>
  <c r="AL28" i="3"/>
  <c r="AN28" i="3"/>
  <c r="D29" i="3"/>
  <c r="E29" i="3"/>
  <c r="D30" i="3"/>
  <c r="E30" i="3"/>
  <c r="F31" i="3"/>
  <c r="G31" i="3"/>
  <c r="H31" i="3"/>
  <c r="I31" i="3"/>
  <c r="I99" i="3" s="1"/>
  <c r="J31" i="3"/>
  <c r="K31" i="3"/>
  <c r="L31" i="3"/>
  <c r="M31" i="3"/>
  <c r="N31" i="3"/>
  <c r="N74" i="3" s="1"/>
  <c r="O31" i="3"/>
  <c r="P31" i="3"/>
  <c r="Q31" i="3"/>
  <c r="R31" i="3"/>
  <c r="S31" i="3"/>
  <c r="S72" i="3" s="1"/>
  <c r="T31" i="3"/>
  <c r="U31" i="3"/>
  <c r="V31" i="3"/>
  <c r="W31" i="3"/>
  <c r="X31" i="3"/>
  <c r="X73" i="3" s="1"/>
  <c r="Y31" i="3"/>
  <c r="Z31" i="3"/>
  <c r="AA31" i="3"/>
  <c r="AB31" i="3"/>
  <c r="AC31" i="3"/>
  <c r="AC72" i="3" s="1"/>
  <c r="AD31" i="3"/>
  <c r="AE31" i="3"/>
  <c r="AF31" i="3"/>
  <c r="AG31" i="3"/>
  <c r="AH31" i="3"/>
  <c r="AH72" i="3" s="1"/>
  <c r="AI31" i="3"/>
  <c r="AJ31" i="3"/>
  <c r="AK31" i="3"/>
  <c r="AL31" i="3"/>
  <c r="AM31" i="3"/>
  <c r="AM100" i="3" s="1"/>
  <c r="AN31" i="3"/>
  <c r="D32" i="3"/>
  <c r="E32" i="3"/>
  <c r="D33" i="3"/>
  <c r="E33" i="3"/>
  <c r="D34" i="3"/>
  <c r="E34" i="3"/>
  <c r="D35" i="3"/>
  <c r="E35" i="3"/>
  <c r="D36" i="3"/>
  <c r="E36" i="3"/>
  <c r="D37" i="3"/>
  <c r="E37" i="3"/>
  <c r="D39" i="3"/>
  <c r="E39" i="3"/>
  <c r="D40" i="3"/>
  <c r="E40" i="3"/>
  <c r="D41" i="3"/>
  <c r="E41" i="3"/>
  <c r="D42" i="3"/>
  <c r="E42" i="3"/>
  <c r="D43" i="3"/>
  <c r="E43" i="3"/>
  <c r="D44" i="3"/>
  <c r="E44" i="3"/>
  <c r="F45" i="3"/>
  <c r="G45" i="3"/>
  <c r="H45" i="3"/>
  <c r="J45" i="3"/>
  <c r="K45" i="3"/>
  <c r="L45" i="3"/>
  <c r="M45" i="3"/>
  <c r="O45" i="3"/>
  <c r="P45" i="3"/>
  <c r="Q45" i="3"/>
  <c r="R45" i="3"/>
  <c r="T45" i="3"/>
  <c r="U45" i="3"/>
  <c r="V45" i="3"/>
  <c r="W45" i="3"/>
  <c r="Y45" i="3"/>
  <c r="Z45" i="3"/>
  <c r="AA45" i="3"/>
  <c r="AB45" i="3"/>
  <c r="AD45" i="3"/>
  <c r="AE45" i="3"/>
  <c r="AF45" i="3"/>
  <c r="AG45" i="3"/>
  <c r="AI45" i="3"/>
  <c r="AJ45" i="3"/>
  <c r="AK45" i="3"/>
  <c r="AL45" i="3"/>
  <c r="AN45" i="3"/>
  <c r="D46" i="3"/>
  <c r="E46" i="3"/>
  <c r="D47" i="3"/>
  <c r="E47" i="3"/>
  <c r="D48" i="3"/>
  <c r="E48" i="3"/>
  <c r="D49" i="3"/>
  <c r="E49" i="3"/>
  <c r="D50" i="3"/>
  <c r="E50" i="3"/>
  <c r="F57" i="3"/>
  <c r="G57" i="3"/>
  <c r="H57" i="3"/>
  <c r="J57" i="3"/>
  <c r="K57" i="3"/>
  <c r="L57" i="3"/>
  <c r="M57" i="3"/>
  <c r="O57" i="3"/>
  <c r="P57" i="3"/>
  <c r="Q57" i="3"/>
  <c r="R57" i="3"/>
  <c r="T57" i="3"/>
  <c r="U57" i="3"/>
  <c r="V57" i="3"/>
  <c r="W57" i="3"/>
  <c r="Y57" i="3"/>
  <c r="Z57" i="3"/>
  <c r="AA57" i="3"/>
  <c r="AB57" i="3"/>
  <c r="AD57" i="3"/>
  <c r="AE57" i="3"/>
  <c r="AF57" i="3"/>
  <c r="AG57" i="3"/>
  <c r="AI57" i="3"/>
  <c r="AJ57" i="3"/>
  <c r="AK57" i="3"/>
  <c r="AL57" i="3"/>
  <c r="AN57" i="3"/>
  <c r="D58" i="3"/>
  <c r="E58" i="3"/>
  <c r="D59" i="3"/>
  <c r="E59" i="3"/>
  <c r="D60" i="3"/>
  <c r="E60" i="3"/>
  <c r="D61" i="3"/>
  <c r="E61" i="3"/>
  <c r="D62" i="3"/>
  <c r="E62" i="3"/>
  <c r="F63" i="3"/>
  <c r="G63" i="3"/>
  <c r="H63" i="3"/>
  <c r="J63" i="3"/>
  <c r="K63" i="3"/>
  <c r="L63" i="3"/>
  <c r="M63" i="3"/>
  <c r="O63" i="3"/>
  <c r="P63" i="3"/>
  <c r="Q63" i="3"/>
  <c r="R63" i="3"/>
  <c r="T63" i="3"/>
  <c r="U63" i="3"/>
  <c r="V63" i="3"/>
  <c r="W63" i="3"/>
  <c r="Y63" i="3"/>
  <c r="Z63" i="3"/>
  <c r="AA63" i="3"/>
  <c r="AB63" i="3"/>
  <c r="AD63" i="3"/>
  <c r="AE63" i="3"/>
  <c r="AF63" i="3"/>
  <c r="AG63" i="3"/>
  <c r="AI63" i="3"/>
  <c r="AJ63" i="3"/>
  <c r="AK63" i="3"/>
  <c r="AL63" i="3"/>
  <c r="AN63" i="3"/>
  <c r="D64" i="3"/>
  <c r="E64" i="3"/>
  <c r="D65" i="3"/>
  <c r="E65" i="3"/>
  <c r="D66" i="3"/>
  <c r="E66" i="3"/>
  <c r="D67" i="3"/>
  <c r="E67" i="3"/>
  <c r="D68" i="3"/>
  <c r="E68" i="3"/>
  <c r="D69" i="3"/>
  <c r="E69" i="3"/>
  <c r="F84" i="3"/>
  <c r="G84" i="3"/>
  <c r="H84" i="3"/>
  <c r="J84" i="3"/>
  <c r="K84" i="3"/>
  <c r="L84" i="3"/>
  <c r="M84" i="3"/>
  <c r="O84" i="3"/>
  <c r="P84" i="3"/>
  <c r="Q84" i="3"/>
  <c r="R84" i="3"/>
  <c r="T84" i="3"/>
  <c r="U84" i="3"/>
  <c r="V84" i="3"/>
  <c r="W84" i="3"/>
  <c r="Y84" i="3"/>
  <c r="AA84" i="3"/>
  <c r="AD84" i="3"/>
  <c r="AE84" i="3"/>
  <c r="AF84" i="3"/>
  <c r="AG84" i="3"/>
  <c r="AI84" i="3"/>
  <c r="AJ84" i="3"/>
  <c r="AK84" i="3"/>
  <c r="AL84" i="3"/>
  <c r="AN84" i="3"/>
  <c r="D85" i="3"/>
  <c r="E85" i="3"/>
  <c r="D86" i="3"/>
  <c r="E86" i="3"/>
  <c r="D87" i="3"/>
  <c r="E87" i="3"/>
  <c r="D88" i="3"/>
  <c r="E88" i="3"/>
  <c r="D89" i="3"/>
  <c r="E89" i="3"/>
  <c r="F90" i="3"/>
  <c r="G90" i="3"/>
  <c r="H90" i="3"/>
  <c r="J90" i="3"/>
  <c r="K90" i="3"/>
  <c r="L90" i="3"/>
  <c r="M90" i="3"/>
  <c r="O90" i="3"/>
  <c r="P90" i="3"/>
  <c r="Q90" i="3"/>
  <c r="R90" i="3"/>
  <c r="T90" i="3"/>
  <c r="U90" i="3"/>
  <c r="V90" i="3"/>
  <c r="W90" i="3"/>
  <c r="Y90" i="3"/>
  <c r="Z90" i="3"/>
  <c r="AA90" i="3"/>
  <c r="AB90" i="3"/>
  <c r="AD90" i="3"/>
  <c r="AE90" i="3"/>
  <c r="AF90" i="3"/>
  <c r="AG90" i="3"/>
  <c r="AI90" i="3"/>
  <c r="AJ90" i="3"/>
  <c r="AK90" i="3"/>
  <c r="AL90" i="3"/>
  <c r="AN90" i="3"/>
  <c r="D91" i="3"/>
  <c r="E91" i="3"/>
  <c r="D92" i="3"/>
  <c r="E92" i="3"/>
  <c r="D93" i="3"/>
  <c r="E93" i="3"/>
  <c r="D94" i="3"/>
  <c r="E94" i="3"/>
  <c r="D95" i="3"/>
  <c r="E95" i="3"/>
  <c r="D96" i="3"/>
  <c r="E96" i="3"/>
  <c r="E127" i="3"/>
  <c r="E128" i="3"/>
  <c r="E129" i="3"/>
  <c r="E130" i="3"/>
  <c r="E131" i="3"/>
  <c r="D132" i="3"/>
  <c r="O132" i="3"/>
  <c r="T132" i="3"/>
  <c r="Y132" i="3"/>
  <c r="AD132" i="3"/>
  <c r="AN132" i="3"/>
  <c r="AN70" i="3" s="1"/>
  <c r="AN141" i="1"/>
  <c r="AN69" i="1" s="1"/>
  <c r="AD141" i="1"/>
  <c r="Y141" i="1"/>
  <c r="T141" i="1"/>
  <c r="O141" i="1"/>
  <c r="D141" i="1"/>
  <c r="E140" i="1"/>
  <c r="E139" i="1"/>
  <c r="E138" i="1"/>
  <c r="E137" i="1"/>
  <c r="E136" i="1"/>
  <c r="E95" i="1"/>
  <c r="D95" i="1"/>
  <c r="E94" i="1"/>
  <c r="D94" i="1"/>
  <c r="E93" i="1"/>
  <c r="D93" i="1"/>
  <c r="E92" i="1"/>
  <c r="D92" i="1"/>
  <c r="E91" i="1"/>
  <c r="D91" i="1"/>
  <c r="E90" i="1"/>
  <c r="D90" i="1"/>
  <c r="AN89" i="1"/>
  <c r="AL89" i="1"/>
  <c r="AK89" i="1"/>
  <c r="AJ89" i="1"/>
  <c r="AI89" i="1"/>
  <c r="AG89" i="1"/>
  <c r="AF89" i="1"/>
  <c r="AE89" i="1"/>
  <c r="AD89" i="1"/>
  <c r="AB89" i="1"/>
  <c r="AA89" i="1"/>
  <c r="Z89" i="1"/>
  <c r="Y89" i="1"/>
  <c r="W89" i="1"/>
  <c r="V89" i="1"/>
  <c r="U89" i="1"/>
  <c r="T89" i="1"/>
  <c r="R89" i="1"/>
  <c r="Q89" i="1"/>
  <c r="P89" i="1"/>
  <c r="O89" i="1"/>
  <c r="M89" i="1"/>
  <c r="L89" i="1"/>
  <c r="K89" i="1"/>
  <c r="J89" i="1"/>
  <c r="H89" i="1"/>
  <c r="G89" i="1"/>
  <c r="F89" i="1"/>
  <c r="E88" i="1"/>
  <c r="D88" i="1"/>
  <c r="E87" i="1"/>
  <c r="D87" i="1"/>
  <c r="E86" i="1"/>
  <c r="D86" i="1"/>
  <c r="E85" i="1"/>
  <c r="D85" i="1"/>
  <c r="E84" i="1"/>
  <c r="D84" i="1"/>
  <c r="AN83" i="1"/>
  <c r="AL83" i="1"/>
  <c r="AK83" i="1"/>
  <c r="AJ83" i="1"/>
  <c r="AI83" i="1"/>
  <c r="AG83" i="1"/>
  <c r="AF83" i="1"/>
  <c r="AE83" i="1"/>
  <c r="AD83" i="1"/>
  <c r="AB83" i="1"/>
  <c r="AA83" i="1"/>
  <c r="Z83" i="1"/>
  <c r="Y83" i="1"/>
  <c r="W83" i="1"/>
  <c r="V83" i="1"/>
  <c r="U83" i="1"/>
  <c r="T83" i="1"/>
  <c r="R83" i="1"/>
  <c r="Q83" i="1"/>
  <c r="P83" i="1"/>
  <c r="O83" i="1"/>
  <c r="M83" i="1"/>
  <c r="L83" i="1"/>
  <c r="K83" i="1"/>
  <c r="J83" i="1"/>
  <c r="H83" i="1"/>
  <c r="G83" i="1"/>
  <c r="F83" i="1"/>
  <c r="E68" i="1"/>
  <c r="D68" i="1"/>
  <c r="E67" i="1"/>
  <c r="D67" i="1"/>
  <c r="E66" i="1"/>
  <c r="D66" i="1"/>
  <c r="E65" i="1"/>
  <c r="D65" i="1"/>
  <c r="E64" i="1"/>
  <c r="D64" i="1"/>
  <c r="E63" i="1"/>
  <c r="D63" i="1"/>
  <c r="AN62" i="1"/>
  <c r="AL62" i="1"/>
  <c r="AK62" i="1"/>
  <c r="AJ62" i="1"/>
  <c r="AI62" i="1"/>
  <c r="AG62" i="1"/>
  <c r="AF62" i="1"/>
  <c r="AE62" i="1"/>
  <c r="AD62" i="1"/>
  <c r="AB62" i="1"/>
  <c r="AA62" i="1"/>
  <c r="Z62" i="1"/>
  <c r="Y62" i="1"/>
  <c r="W62" i="1"/>
  <c r="V62" i="1"/>
  <c r="U62" i="1"/>
  <c r="T62" i="1"/>
  <c r="R62" i="1"/>
  <c r="Q62" i="1"/>
  <c r="P62" i="1"/>
  <c r="O62" i="1"/>
  <c r="M62" i="1"/>
  <c r="L62" i="1"/>
  <c r="K62" i="1"/>
  <c r="J62" i="1"/>
  <c r="H62" i="1"/>
  <c r="G62" i="1"/>
  <c r="F62" i="1"/>
  <c r="E61" i="1"/>
  <c r="D61" i="1"/>
  <c r="E60" i="1"/>
  <c r="D60" i="1"/>
  <c r="E59" i="1"/>
  <c r="D59" i="1"/>
  <c r="E58" i="1"/>
  <c r="D58" i="1"/>
  <c r="E57" i="1"/>
  <c r="D57" i="1"/>
  <c r="AN56" i="1"/>
  <c r="AL56" i="1"/>
  <c r="AK56" i="1"/>
  <c r="AJ56" i="1"/>
  <c r="AI56" i="1"/>
  <c r="AG56" i="1"/>
  <c r="AF56" i="1"/>
  <c r="AE56" i="1"/>
  <c r="AD56" i="1"/>
  <c r="AB56" i="1"/>
  <c r="AA56" i="1"/>
  <c r="Z56" i="1"/>
  <c r="Y56" i="1"/>
  <c r="W56" i="1"/>
  <c r="V56" i="1"/>
  <c r="U56" i="1"/>
  <c r="T56" i="1"/>
  <c r="R56" i="1"/>
  <c r="Q56" i="1"/>
  <c r="P56" i="1"/>
  <c r="O56" i="1"/>
  <c r="M56" i="1"/>
  <c r="L56" i="1"/>
  <c r="K56" i="1"/>
  <c r="J56" i="1"/>
  <c r="H56" i="1"/>
  <c r="G56" i="1"/>
  <c r="F56" i="1"/>
  <c r="E50" i="1"/>
  <c r="D50" i="1"/>
  <c r="E49" i="1"/>
  <c r="D49" i="1"/>
  <c r="E48" i="1"/>
  <c r="D48" i="1"/>
  <c r="E47" i="1"/>
  <c r="D47" i="1"/>
  <c r="E46" i="1"/>
  <c r="D46" i="1"/>
  <c r="AN45" i="1"/>
  <c r="AL45" i="1"/>
  <c r="AK45" i="1"/>
  <c r="AJ45" i="1"/>
  <c r="AI45" i="1"/>
  <c r="AG45" i="1"/>
  <c r="AF45" i="1"/>
  <c r="AE45" i="1"/>
  <c r="AD45" i="1"/>
  <c r="AB45" i="1"/>
  <c r="AA45" i="1"/>
  <c r="Z45" i="1"/>
  <c r="Y45" i="1"/>
  <c r="W45" i="1"/>
  <c r="V45" i="1"/>
  <c r="U45" i="1"/>
  <c r="T45" i="1"/>
  <c r="R45" i="1"/>
  <c r="Q45" i="1"/>
  <c r="P45" i="1"/>
  <c r="O45" i="1"/>
  <c r="M45" i="1"/>
  <c r="L45" i="1"/>
  <c r="K45" i="1"/>
  <c r="J45" i="1"/>
  <c r="H45" i="1"/>
  <c r="G45" i="1"/>
  <c r="F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AN31" i="1"/>
  <c r="AM31" i="1"/>
  <c r="AM71" i="1" s="1"/>
  <c r="AL31" i="1"/>
  <c r="AK31" i="1"/>
  <c r="AJ31" i="1"/>
  <c r="AI31" i="1"/>
  <c r="AH31" i="1"/>
  <c r="AH99" i="1" s="1"/>
  <c r="AG31" i="1"/>
  <c r="AF31" i="1"/>
  <c r="AE31" i="1"/>
  <c r="AD31" i="1"/>
  <c r="AC31" i="1"/>
  <c r="AC98" i="1" s="1"/>
  <c r="AB31" i="1"/>
  <c r="AA31" i="1"/>
  <c r="Z31" i="1"/>
  <c r="Y31" i="1"/>
  <c r="X31" i="1"/>
  <c r="X99" i="1" s="1"/>
  <c r="W31" i="1"/>
  <c r="V31" i="1"/>
  <c r="U31" i="1"/>
  <c r="T31" i="1"/>
  <c r="S31" i="1"/>
  <c r="S100" i="1" s="1"/>
  <c r="R31" i="1"/>
  <c r="Q31" i="1"/>
  <c r="P31" i="1"/>
  <c r="O31" i="1"/>
  <c r="N31" i="1"/>
  <c r="N100" i="1" s="1"/>
  <c r="M31" i="1"/>
  <c r="L31" i="1"/>
  <c r="K31" i="1"/>
  <c r="J31" i="1"/>
  <c r="I31" i="1"/>
  <c r="I71" i="1" s="1"/>
  <c r="H31" i="1"/>
  <c r="G31" i="1"/>
  <c r="F31" i="1"/>
  <c r="E30" i="1"/>
  <c r="D30" i="1"/>
  <c r="E29" i="1"/>
  <c r="D29" i="1"/>
  <c r="AN28" i="1"/>
  <c r="AL28" i="1"/>
  <c r="AK28" i="1"/>
  <c r="AJ28" i="1"/>
  <c r="AI28" i="1"/>
  <c r="AG28" i="1"/>
  <c r="AF28" i="1"/>
  <c r="AE28" i="1"/>
  <c r="AD28" i="1"/>
  <c r="AB28" i="1"/>
  <c r="AA28" i="1"/>
  <c r="Z28" i="1"/>
  <c r="Y28" i="1"/>
  <c r="W28" i="1"/>
  <c r="V28" i="1"/>
  <c r="U28" i="1"/>
  <c r="T28" i="1"/>
  <c r="R28" i="1"/>
  <c r="Q28" i="1"/>
  <c r="P28" i="1"/>
  <c r="O28" i="1"/>
  <c r="M28" i="1"/>
  <c r="L28" i="1"/>
  <c r="K28" i="1"/>
  <c r="J28" i="1"/>
  <c r="H28" i="1"/>
  <c r="G28" i="1"/>
  <c r="F28" i="1"/>
  <c r="E27" i="1"/>
  <c r="E26" i="1" s="1"/>
  <c r="D27" i="1"/>
  <c r="D26" i="1" s="1"/>
  <c r="AN26" i="1"/>
  <c r="AL26" i="1"/>
  <c r="AK26" i="1"/>
  <c r="AJ26" i="1"/>
  <c r="AI26" i="1"/>
  <c r="AG26" i="1"/>
  <c r="AF26" i="1"/>
  <c r="AE26" i="1"/>
  <c r="AD26" i="1"/>
  <c r="AB26" i="1"/>
  <c r="AA26" i="1"/>
  <c r="Z26" i="1"/>
  <c r="Y26" i="1"/>
  <c r="W26" i="1"/>
  <c r="V26" i="1"/>
  <c r="U26" i="1"/>
  <c r="T26" i="1"/>
  <c r="R26" i="1"/>
  <c r="Q26" i="1"/>
  <c r="P26" i="1"/>
  <c r="O26" i="1"/>
  <c r="M26" i="1"/>
  <c r="L26" i="1"/>
  <c r="K26" i="1"/>
  <c r="J26" i="1"/>
  <c r="H26" i="1"/>
  <c r="G26" i="1"/>
  <c r="F26" i="1"/>
  <c r="E25" i="1"/>
  <c r="D25" i="1"/>
  <c r="H24" i="1"/>
  <c r="D24" i="1" s="1"/>
  <c r="E24" i="1"/>
  <c r="AN23" i="1"/>
  <c r="AL23" i="1"/>
  <c r="AK23" i="1"/>
  <c r="AJ23" i="1"/>
  <c r="AI23" i="1"/>
  <c r="AG23" i="1"/>
  <c r="AF23" i="1"/>
  <c r="AE23" i="1"/>
  <c r="AD23" i="1"/>
  <c r="AB23" i="1"/>
  <c r="AA23" i="1"/>
  <c r="Z23" i="1"/>
  <c r="Y23" i="1"/>
  <c r="W23" i="1"/>
  <c r="V23" i="1"/>
  <c r="U23" i="1"/>
  <c r="T23" i="1"/>
  <c r="R23" i="1"/>
  <c r="Q23" i="1"/>
  <c r="P23" i="1"/>
  <c r="O23" i="1"/>
  <c r="M23" i="1"/>
  <c r="L23" i="1"/>
  <c r="K23" i="1"/>
  <c r="J23" i="1"/>
  <c r="G23" i="1"/>
  <c r="F23" i="1"/>
  <c r="E22" i="1"/>
  <c r="D22" i="1"/>
  <c r="E21" i="1"/>
  <c r="D21" i="1"/>
  <c r="E20" i="1"/>
  <c r="D20" i="1"/>
  <c r="AN19" i="1"/>
  <c r="AL19" i="1"/>
  <c r="AK19" i="1"/>
  <c r="AJ19" i="1"/>
  <c r="AI19" i="1"/>
  <c r="AG19" i="1"/>
  <c r="AF19" i="1"/>
  <c r="AE19" i="1"/>
  <c r="AD19" i="1"/>
  <c r="AB19" i="1"/>
  <c r="AA19" i="1"/>
  <c r="Z19" i="1"/>
  <c r="Y19" i="1"/>
  <c r="W19" i="1"/>
  <c r="V19" i="1"/>
  <c r="U19" i="1"/>
  <c r="T19" i="1"/>
  <c r="R19" i="1"/>
  <c r="Q19" i="1"/>
  <c r="P19" i="1"/>
  <c r="O19" i="1"/>
  <c r="M19" i="1"/>
  <c r="L19" i="1"/>
  <c r="K19" i="1"/>
  <c r="J19" i="1"/>
  <c r="H19" i="1"/>
  <c r="G19" i="1"/>
  <c r="F19" i="1"/>
  <c r="E18" i="1"/>
  <c r="D18" i="1"/>
  <c r="E17" i="1"/>
  <c r="D17" i="1"/>
  <c r="E16" i="1"/>
  <c r="D16" i="1"/>
  <c r="E15" i="1"/>
  <c r="D15" i="1"/>
  <c r="AN14" i="1"/>
  <c r="AL14" i="1"/>
  <c r="AK14" i="1"/>
  <c r="AJ14" i="1"/>
  <c r="AI14" i="1"/>
  <c r="AG14" i="1"/>
  <c r="AF14" i="1"/>
  <c r="AE14" i="1"/>
  <c r="AD14" i="1"/>
  <c r="AB14" i="1"/>
  <c r="AA14" i="1"/>
  <c r="Z14" i="1"/>
  <c r="Y14" i="1"/>
  <c r="W14" i="1"/>
  <c r="V14" i="1"/>
  <c r="U14" i="1"/>
  <c r="T14" i="1"/>
  <c r="R14" i="1"/>
  <c r="Q14" i="1"/>
  <c r="P14" i="1"/>
  <c r="O14" i="1"/>
  <c r="M14" i="1"/>
  <c r="L14" i="1"/>
  <c r="K14" i="1"/>
  <c r="J14" i="1"/>
  <c r="H14" i="1"/>
  <c r="G14" i="1"/>
  <c r="F14" i="1"/>
  <c r="E13" i="1"/>
  <c r="D13" i="1"/>
  <c r="E12" i="1"/>
  <c r="D12" i="1"/>
  <c r="E11" i="1"/>
  <c r="D11" i="1"/>
  <c r="E10" i="1"/>
  <c r="D10" i="1"/>
  <c r="A10" i="1"/>
  <c r="A11" i="1" s="1"/>
  <c r="A12" i="1" s="1"/>
  <c r="A13" i="1" s="1"/>
  <c r="A15" i="1" s="1"/>
  <c r="A16" i="1" s="1"/>
  <c r="A17" i="1" s="1"/>
  <c r="A18" i="1" s="1"/>
  <c r="A20" i="1" s="1"/>
  <c r="A21" i="1" s="1"/>
  <c r="A22" i="1" s="1"/>
  <c r="A24" i="1" s="1"/>
  <c r="A25" i="1" s="1"/>
  <c r="A27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7" i="1" s="1"/>
  <c r="E9" i="1"/>
  <c r="AN8" i="1"/>
  <c r="AL8" i="1"/>
  <c r="AK8" i="1"/>
  <c r="AJ8" i="1"/>
  <c r="AI8" i="1"/>
  <c r="AG8" i="1"/>
  <c r="AF8" i="1"/>
  <c r="AE8" i="1"/>
  <c r="AD8" i="1"/>
  <c r="AB8" i="1"/>
  <c r="AA8" i="1"/>
  <c r="Z8" i="1"/>
  <c r="Y8" i="1"/>
  <c r="W8" i="1"/>
  <c r="V8" i="1"/>
  <c r="U8" i="1"/>
  <c r="T8" i="1"/>
  <c r="R8" i="1"/>
  <c r="Q8" i="1"/>
  <c r="P8" i="1"/>
  <c r="O8" i="1"/>
  <c r="M8" i="1"/>
  <c r="L8" i="1"/>
  <c r="K8" i="1"/>
  <c r="J8" i="1"/>
  <c r="H8" i="1"/>
  <c r="G8" i="1"/>
  <c r="F8" i="1"/>
  <c r="X72" i="1" l="1"/>
  <c r="N99" i="3"/>
  <c r="AC99" i="3"/>
  <c r="AH100" i="3"/>
  <c r="I73" i="3"/>
  <c r="N73" i="3"/>
  <c r="N99" i="1"/>
  <c r="X100" i="3"/>
  <c r="AM73" i="3"/>
  <c r="S73" i="3"/>
  <c r="AC100" i="3"/>
  <c r="S100" i="3"/>
  <c r="I100" i="3"/>
  <c r="AC73" i="3"/>
  <c r="N100" i="3"/>
  <c r="AH73" i="3"/>
  <c r="AH72" i="1"/>
  <c r="AH73" i="1"/>
  <c r="AC99" i="1"/>
  <c r="I72" i="1"/>
  <c r="AM72" i="1"/>
  <c r="N72" i="1"/>
  <c r="AM73" i="1"/>
  <c r="AM99" i="1"/>
  <c r="I100" i="1"/>
  <c r="S72" i="1"/>
  <c r="I99" i="1"/>
  <c r="AC72" i="1"/>
  <c r="S99" i="1"/>
  <c r="AM72" i="3"/>
  <c r="I101" i="3"/>
  <c r="I74" i="3"/>
  <c r="I72" i="3"/>
  <c r="D28" i="3"/>
  <c r="S74" i="3"/>
  <c r="X72" i="3"/>
  <c r="S101" i="3"/>
  <c r="AH74" i="3"/>
  <c r="L97" i="3"/>
  <c r="AL70" i="3"/>
  <c r="AM99" i="3"/>
  <c r="AM74" i="3"/>
  <c r="D19" i="3"/>
  <c r="F97" i="3"/>
  <c r="AM101" i="3"/>
  <c r="X99" i="3"/>
  <c r="N72" i="3"/>
  <c r="T70" i="3"/>
  <c r="U97" i="3"/>
  <c r="AC101" i="3"/>
  <c r="AC74" i="3"/>
  <c r="AJ97" i="3"/>
  <c r="AA97" i="3"/>
  <c r="X101" i="3"/>
  <c r="X74" i="3"/>
  <c r="D57" i="3"/>
  <c r="D31" i="3"/>
  <c r="E23" i="3"/>
  <c r="L70" i="3"/>
  <c r="AL97" i="3"/>
  <c r="AB97" i="3"/>
  <c r="E84" i="3"/>
  <c r="E63" i="3"/>
  <c r="W97" i="3"/>
  <c r="N101" i="3"/>
  <c r="D63" i="3"/>
  <c r="A85" i="3"/>
  <c r="A86" i="3" s="1"/>
  <c r="A87" i="3" s="1"/>
  <c r="A88" i="3" s="1"/>
  <c r="A89" i="3" s="1"/>
  <c r="A91" i="3" s="1"/>
  <c r="A92" i="3" s="1"/>
  <c r="A93" i="3" s="1"/>
  <c r="A94" i="3" s="1"/>
  <c r="A95" i="3" s="1"/>
  <c r="A96" i="3" s="1"/>
  <c r="A112" i="3" s="1"/>
  <c r="A113" i="3" s="1"/>
  <c r="A114" i="3" s="1"/>
  <c r="A115" i="3" s="1"/>
  <c r="A116" i="3" s="1"/>
  <c r="A117" i="3" s="1"/>
  <c r="A118" i="3" s="1"/>
  <c r="A119" i="3" s="1"/>
  <c r="A59" i="3"/>
  <c r="A60" i="3" s="1"/>
  <c r="A61" i="3" s="1"/>
  <c r="A62" i="3" s="1"/>
  <c r="A64" i="3" s="1"/>
  <c r="A65" i="3" s="1"/>
  <c r="A66" i="3" s="1"/>
  <c r="A67" i="3" s="1"/>
  <c r="A68" i="3" s="1"/>
  <c r="A69" i="3" s="1"/>
  <c r="E90" i="3"/>
  <c r="AH101" i="3"/>
  <c r="T97" i="3"/>
  <c r="E57" i="3"/>
  <c r="D45" i="3"/>
  <c r="M97" i="3"/>
  <c r="E14" i="3"/>
  <c r="E8" i="3"/>
  <c r="D9" i="3"/>
  <c r="D8" i="3" s="1"/>
  <c r="AG97" i="3"/>
  <c r="AI70" i="3"/>
  <c r="AA70" i="3"/>
  <c r="D23" i="3"/>
  <c r="AD70" i="3"/>
  <c r="R70" i="3"/>
  <c r="D84" i="3"/>
  <c r="AI97" i="3"/>
  <c r="E28" i="3"/>
  <c r="K97" i="3"/>
  <c r="AH99" i="3"/>
  <c r="D14" i="3"/>
  <c r="P97" i="3"/>
  <c r="E19" i="3"/>
  <c r="E132" i="3"/>
  <c r="D90" i="3"/>
  <c r="AE70" i="3"/>
  <c r="W70" i="3"/>
  <c r="O70" i="3"/>
  <c r="E45" i="3"/>
  <c r="D62" i="1"/>
  <c r="E56" i="1"/>
  <c r="AN96" i="1"/>
  <c r="E89" i="1"/>
  <c r="E14" i="1"/>
  <c r="D56" i="1"/>
  <c r="E62" i="1"/>
  <c r="E28" i="1"/>
  <c r="E83" i="1"/>
  <c r="R96" i="1"/>
  <c r="D14" i="1"/>
  <c r="D19" i="1"/>
  <c r="D83" i="1"/>
  <c r="D45" i="1"/>
  <c r="E45" i="1"/>
  <c r="AL96" i="1"/>
  <c r="T96" i="1"/>
  <c r="AB69" i="1"/>
  <c r="D31" i="1"/>
  <c r="E31" i="1"/>
  <c r="N98" i="1"/>
  <c r="D28" i="1"/>
  <c r="AD69" i="1"/>
  <c r="J96" i="1"/>
  <c r="A58" i="1"/>
  <c r="A59" i="1" s="1"/>
  <c r="A60" i="1" s="1"/>
  <c r="A61" i="1" s="1"/>
  <c r="A63" i="1" s="1"/>
  <c r="A64" i="1" s="1"/>
  <c r="A65" i="1" s="1"/>
  <c r="A66" i="1" s="1"/>
  <c r="A67" i="1" s="1"/>
  <c r="A68" i="1" s="1"/>
  <c r="A84" i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113" i="1" s="1"/>
  <c r="A114" i="1" s="1"/>
  <c r="A115" i="1" s="1"/>
  <c r="A116" i="1" s="1"/>
  <c r="A117" i="1" s="1"/>
  <c r="A118" i="1" s="1"/>
  <c r="A119" i="1" s="1"/>
  <c r="A120" i="1" s="1"/>
  <c r="A137" i="1" s="1"/>
  <c r="A138" i="1" s="1"/>
  <c r="A139" i="1" s="1"/>
  <c r="A140" i="1" s="1"/>
  <c r="U69" i="1"/>
  <c r="L96" i="1"/>
  <c r="AF96" i="1"/>
  <c r="Z69" i="1"/>
  <c r="R69" i="1"/>
  <c r="W96" i="1"/>
  <c r="AG96" i="1"/>
  <c r="Y96" i="1"/>
  <c r="AI96" i="1"/>
  <c r="F69" i="1"/>
  <c r="AJ69" i="1"/>
  <c r="E19" i="1"/>
  <c r="N73" i="1"/>
  <c r="AG69" i="1"/>
  <c r="K96" i="1"/>
  <c r="AE96" i="1"/>
  <c r="V69" i="1"/>
  <c r="M69" i="1"/>
  <c r="O69" i="1"/>
  <c r="E8" i="1"/>
  <c r="H23" i="1"/>
  <c r="H69" i="1" s="1"/>
  <c r="AH100" i="1"/>
  <c r="Z96" i="1"/>
  <c r="G69" i="1"/>
  <c r="Q96" i="1"/>
  <c r="AA96" i="1"/>
  <c r="AK69" i="1"/>
  <c r="E23" i="1"/>
  <c r="K69" i="1"/>
  <c r="D23" i="1"/>
  <c r="E141" i="1"/>
  <c r="P70" i="3"/>
  <c r="P96" i="1"/>
  <c r="E31" i="3"/>
  <c r="Y70" i="3"/>
  <c r="Z97" i="3"/>
  <c r="AG70" i="3"/>
  <c r="M70" i="3"/>
  <c r="V70" i="3"/>
  <c r="AF70" i="3"/>
  <c r="K70" i="3"/>
  <c r="J70" i="3"/>
  <c r="AB70" i="3"/>
  <c r="AK70" i="3"/>
  <c r="G70" i="3"/>
  <c r="Q70" i="3"/>
  <c r="R97" i="3"/>
  <c r="Z70" i="3"/>
  <c r="AJ70" i="3"/>
  <c r="F70" i="3"/>
  <c r="S99" i="3"/>
  <c r="AN97" i="3"/>
  <c r="AF97" i="3"/>
  <c r="Y97" i="3"/>
  <c r="Q97" i="3"/>
  <c r="J97" i="3"/>
  <c r="H23" i="3"/>
  <c r="AE97" i="3"/>
  <c r="AK97" i="3"/>
  <c r="AD97" i="3"/>
  <c r="V97" i="3"/>
  <c r="O97" i="3"/>
  <c r="G97" i="3"/>
  <c r="U70" i="3"/>
  <c r="D89" i="1"/>
  <c r="P69" i="1"/>
  <c r="W69" i="1"/>
  <c r="AE69" i="1"/>
  <c r="AL69" i="1"/>
  <c r="N71" i="1"/>
  <c r="F96" i="1"/>
  <c r="M96" i="1"/>
  <c r="U96" i="1"/>
  <c r="AB96" i="1"/>
  <c r="AJ96" i="1"/>
  <c r="AH98" i="1"/>
  <c r="X100" i="1"/>
  <c r="J69" i="1"/>
  <c r="Q69" i="1"/>
  <c r="Y69" i="1"/>
  <c r="AF69" i="1"/>
  <c r="S71" i="1"/>
  <c r="I73" i="1"/>
  <c r="G96" i="1"/>
  <c r="O96" i="1"/>
  <c r="V96" i="1"/>
  <c r="AD96" i="1"/>
  <c r="AK96" i="1"/>
  <c r="I98" i="1"/>
  <c r="AM98" i="1"/>
  <c r="AC100" i="1"/>
  <c r="X71" i="1"/>
  <c r="L69" i="1"/>
  <c r="T69" i="1"/>
  <c r="AA69" i="1"/>
  <c r="AI69" i="1"/>
  <c r="AC71" i="1"/>
  <c r="S73" i="1"/>
  <c r="S98" i="1"/>
  <c r="AM100" i="1"/>
  <c r="D9" i="1"/>
  <c r="D8" i="1" s="1"/>
  <c r="AH71" i="1"/>
  <c r="X73" i="1"/>
  <c r="X98" i="1"/>
  <c r="AC73" i="1"/>
  <c r="AO70" i="3" l="1"/>
  <c r="AO97" i="3"/>
  <c r="AO69" i="1"/>
  <c r="AO96" i="1"/>
  <c r="A127" i="3"/>
  <c r="A128" i="3" s="1"/>
  <c r="A129" i="3" s="1"/>
  <c r="A130" i="3" s="1"/>
  <c r="A131" i="3" s="1"/>
  <c r="K98" i="3"/>
  <c r="E70" i="3"/>
  <c r="U98" i="3"/>
  <c r="D70" i="3"/>
  <c r="Z98" i="3"/>
  <c r="AJ71" i="3"/>
  <c r="D97" i="3"/>
  <c r="K71" i="3"/>
  <c r="AJ98" i="3"/>
  <c r="Z71" i="3"/>
  <c r="AE71" i="3"/>
  <c r="P98" i="3"/>
  <c r="E97" i="3"/>
  <c r="H96" i="1"/>
  <c r="F97" i="1" s="1"/>
  <c r="K70" i="1"/>
  <c r="AE97" i="1"/>
  <c r="K97" i="1"/>
  <c r="P97" i="1"/>
  <c r="E96" i="1"/>
  <c r="Z70" i="1"/>
  <c r="Z97" i="1"/>
  <c r="AJ70" i="1"/>
  <c r="U70" i="1"/>
  <c r="AJ97" i="1"/>
  <c r="F70" i="1"/>
  <c r="P70" i="1"/>
  <c r="E69" i="1"/>
  <c r="P71" i="3"/>
  <c r="U71" i="3"/>
  <c r="H70" i="3"/>
  <c r="F71" i="3" s="1"/>
  <c r="H97" i="3"/>
  <c r="F98" i="3" s="1"/>
  <c r="AE98" i="3"/>
  <c r="D96" i="1"/>
  <c r="D69" i="1"/>
  <c r="U97" i="1"/>
  <c r="AE70" i="1"/>
  <c r="AO71" i="3" l="1"/>
  <c r="AO98" i="3"/>
  <c r="AO97" i="1"/>
  <c r="AO70" i="1"/>
</calcChain>
</file>

<file path=xl/sharedStrings.xml><?xml version="1.0" encoding="utf-8"?>
<sst xmlns="http://schemas.openxmlformats.org/spreadsheetml/2006/main" count="1397" uniqueCount="406">
  <si>
    <t xml:space="preserve"> Földmérő és földrendező mérnöki alapképzési szak tanterve</t>
  </si>
  <si>
    <t>Nappali munkarend</t>
  </si>
  <si>
    <t xml:space="preserve">      heti óraszámokkal (ea. tgy. l). ; követelményekkel (k.); kreditekkel (kr.)</t>
  </si>
  <si>
    <t>Kód</t>
  </si>
  <si>
    <t>Tantárgyak</t>
  </si>
  <si>
    <t>heti</t>
  </si>
  <si>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</si>
  <si>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</si>
  <si>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</si>
  <si>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</si>
  <si>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</si>
  <si>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</si>
  <si>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</si>
  <si>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</si>
  <si>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</si>
  <si>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</si>
  <si>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</si>
  <si>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</si>
  <si>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</si>
  <si>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</si>
  <si>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Tárgy</t>
  </si>
  <si>
    <t xml:space="preserve">Természettudományos ismeretek </t>
  </si>
  <si>
    <t>Matematika I.</t>
  </si>
  <si>
    <t>v</t>
  </si>
  <si>
    <t>Matematika II.</t>
  </si>
  <si>
    <t>Matematika III.</t>
  </si>
  <si>
    <t>Geometria</t>
  </si>
  <si>
    <t>Természettudományok alapjai</t>
  </si>
  <si>
    <t>é</t>
  </si>
  <si>
    <t>Informatikai ismeretek</t>
  </si>
  <si>
    <t>AGXIA1FBNF</t>
  </si>
  <si>
    <t>Informatika I.</t>
  </si>
  <si>
    <t>Térinformatika I.</t>
  </si>
  <si>
    <t>Informatika II.</t>
  </si>
  <si>
    <t>Térinformatika II. (Blended)</t>
  </si>
  <si>
    <t xml:space="preserve">Általános műszaki és környezettudományi ismeretek </t>
  </si>
  <si>
    <t>Mérnöki alapismeretek I.</t>
  </si>
  <si>
    <t>AGXMI2FBNF</t>
  </si>
  <si>
    <t>Mérnöki alapismeretek II.</t>
  </si>
  <si>
    <t>Földtan és földminősítés (E learning)</t>
  </si>
  <si>
    <t>Közgazdaságtani és menedzsment ismeretek</t>
  </si>
  <si>
    <t>Vállakozásgazdaságtan</t>
  </si>
  <si>
    <t xml:space="preserve">Jogi és államigazgatási ismeretek </t>
  </si>
  <si>
    <t>Ingatlanjog és ingatlan nyilvántartás</t>
  </si>
  <si>
    <t xml:space="preserve">Társadalomtudományi és EU ismeretek </t>
  </si>
  <si>
    <t xml:space="preserve">Mérési és adatfeldolgozási ismeretek </t>
  </si>
  <si>
    <t>AGXGE1FBNF</t>
  </si>
  <si>
    <t>Geodézia I.</t>
  </si>
  <si>
    <t>AGXGE2FBNF</t>
  </si>
  <si>
    <t>Geodézia II.</t>
  </si>
  <si>
    <t>Vetülettan</t>
  </si>
  <si>
    <t>Fotogrammetria I.</t>
  </si>
  <si>
    <t>Fotogrammetria II.</t>
  </si>
  <si>
    <t>Digitális képfeldolgozás</t>
  </si>
  <si>
    <t>Nagyméretarányú térképezés I.</t>
  </si>
  <si>
    <t>Mérnökgeodézia I.</t>
  </si>
  <si>
    <t>Geodéziai hálózatok</t>
  </si>
  <si>
    <t>Térinformatikai alkalmazások I.</t>
  </si>
  <si>
    <t>Távérzékelés</t>
  </si>
  <si>
    <t>Műholdas helymeghatározás</t>
  </si>
  <si>
    <t>Testnevelés I.</t>
  </si>
  <si>
    <t>a</t>
  </si>
  <si>
    <t>Testnevelés II.</t>
  </si>
  <si>
    <t>Testnevelés III.</t>
  </si>
  <si>
    <t>Testnevelés IV.</t>
  </si>
  <si>
    <t>Geoinformatika specializáció</t>
  </si>
  <si>
    <t>Specializáció tantárgyai</t>
  </si>
  <si>
    <t>Nagyméretarányú térképezés II.</t>
  </si>
  <si>
    <t>Digitális kartográfia</t>
  </si>
  <si>
    <t>Térinformatikai menedzsment</t>
  </si>
  <si>
    <t>Felsőgeodézia</t>
  </si>
  <si>
    <t>Mérnökgeodézia II.</t>
  </si>
  <si>
    <t>Szabadon választható tárgyak*</t>
  </si>
  <si>
    <t>Szabadon választható tantárgy 1.</t>
  </si>
  <si>
    <t>Szabadon választható tantárgy 2.</t>
  </si>
  <si>
    <t>Szabadon választható tantárgy 3.</t>
  </si>
  <si>
    <t>Projekt munka</t>
  </si>
  <si>
    <t>Szakdolgozat I.</t>
  </si>
  <si>
    <t>Szakdolgozat II.</t>
  </si>
  <si>
    <t>Mindösszesen:</t>
  </si>
  <si>
    <t xml:space="preserve">Összes heti óra </t>
  </si>
  <si>
    <t>Vizsga (v)</t>
  </si>
  <si>
    <t>Évközi jegy (é)</t>
  </si>
  <si>
    <t>Aláírás (a)</t>
  </si>
  <si>
    <t>Záróvizsga tárgyak</t>
  </si>
  <si>
    <t>Geoinformatikai adatgyűjtés</t>
  </si>
  <si>
    <t>Geoinformatikai alkalmazások</t>
  </si>
  <si>
    <t>Földrendező specializáció</t>
  </si>
  <si>
    <t xml:space="preserve">Föld- és területrendezés </t>
  </si>
  <si>
    <t>Vidék- és területfejlesztés</t>
  </si>
  <si>
    <t>Vízrendezés és melioráció</t>
  </si>
  <si>
    <t>Távérzékelési alkalmazások</t>
  </si>
  <si>
    <t>Szabadon választható tárgyak *</t>
  </si>
  <si>
    <t>Projekt munka **</t>
  </si>
  <si>
    <t>** A Projektmunka óra és kreditszáma beszámít a szakmai gyakorlatok összesített óra és kreditszámába</t>
  </si>
  <si>
    <t>Földrendezési alkalmazások</t>
  </si>
  <si>
    <t>Kritérium tárgy I.</t>
  </si>
  <si>
    <t>Kritérium tárgy II.</t>
  </si>
  <si>
    <t>Ajánlott szabadon választható tantárgyak*</t>
  </si>
  <si>
    <t>Térinformatikai alkalmazások II.</t>
  </si>
  <si>
    <t>AGVWA0FBNF</t>
  </si>
  <si>
    <t>Webes alkalmazások fejlesztése</t>
  </si>
  <si>
    <t>AGVIM0FBNF</t>
  </si>
  <si>
    <t>Ipari mérőrendszerek</t>
  </si>
  <si>
    <t>AGVMB0FBNF</t>
  </si>
  <si>
    <t>Minőségbiztosítás</t>
  </si>
  <si>
    <t>AGVCR0FBNF</t>
  </si>
  <si>
    <t>CAD rendszerek</t>
  </si>
  <si>
    <t xml:space="preserve"> </t>
  </si>
  <si>
    <t>AGVAI0FBNF</t>
  </si>
  <si>
    <t>Adatintegráció</t>
  </si>
  <si>
    <t>AGVLS0FBNF</t>
  </si>
  <si>
    <t>Lézerszkenneres technológiák</t>
  </si>
  <si>
    <t>Ajánlott kritérium tárgyak **</t>
  </si>
  <si>
    <t>AGKDC0FBNF</t>
  </si>
  <si>
    <t>Digital Cartography</t>
  </si>
  <si>
    <t>AGKDP0FBNF</t>
  </si>
  <si>
    <t>Basics of Digital Photogrammetry(e-learning)</t>
  </si>
  <si>
    <t>AGKLP0FBNF</t>
  </si>
  <si>
    <t>Land Management</t>
  </si>
  <si>
    <t>AGKIA0FBNF</t>
  </si>
  <si>
    <t>Image Analysis</t>
  </si>
  <si>
    <t>AGKSU0FBNF</t>
  </si>
  <si>
    <t>Surveying</t>
  </si>
  <si>
    <t>Laserscanning technologies</t>
  </si>
  <si>
    <t>Megyjegyzés:</t>
  </si>
  <si>
    <t>* A szabadon választható tárgyak minden félévben kari döntés szerint kerülnek meghirdetésre.</t>
  </si>
  <si>
    <t>hetek</t>
  </si>
  <si>
    <t>kredit</t>
  </si>
  <si>
    <t>száma</t>
  </si>
  <si>
    <t>Geodézia terepgyakorlat</t>
  </si>
  <si>
    <t>Felmérés terepgyakorlat</t>
  </si>
  <si>
    <t>Komplex terepgyakorlat</t>
  </si>
  <si>
    <t>Geodézia hálózatok</t>
  </si>
  <si>
    <t>Szakmai gyakorlat I.</t>
  </si>
  <si>
    <t xml:space="preserve">Nagyméretarányú térképezés I. </t>
  </si>
  <si>
    <t>Szakmai gyakorlat II.</t>
  </si>
  <si>
    <t>Összesen:</t>
  </si>
  <si>
    <t>féléves</t>
  </si>
  <si>
    <t>Levelező munkarend</t>
  </si>
  <si>
    <t>Informatika II. (Blended)</t>
  </si>
  <si>
    <t>Kiegyenlítő számítások</t>
  </si>
  <si>
    <t>Ingatlan értékbecslés</t>
  </si>
  <si>
    <t>Tanulásmódszertan</t>
  </si>
  <si>
    <t>AGXMA3FBNF</t>
  </si>
  <si>
    <t>AGXML2FBNF</t>
  </si>
  <si>
    <t>ÖSSZES KREDIT</t>
  </si>
  <si>
    <t>ÖSSZES KONTAKT ÓRA</t>
  </si>
  <si>
    <t>Patronálás</t>
  </si>
  <si>
    <t>Testnevelés és patronálás</t>
  </si>
  <si>
    <t>Szakmai gyakorlatok**</t>
  </si>
  <si>
    <t>AGXMA3FBLF</t>
  </si>
  <si>
    <t>AGXIA1FBLF</t>
  </si>
  <si>
    <t>AGEIA2FBLF</t>
  </si>
  <si>
    <t>AGXGE1FBLF</t>
  </si>
  <si>
    <t>AGXGE2FBLF</t>
  </si>
  <si>
    <t>AGXNT1FBLF</t>
  </si>
  <si>
    <t>AGXMG1FBLF</t>
  </si>
  <si>
    <t>AGXGH0FBLF</t>
  </si>
  <si>
    <t>AGVWA0FBLF</t>
  </si>
  <si>
    <t>AGVIM0FBLF</t>
  </si>
  <si>
    <t>AGVMB0FBLF</t>
  </si>
  <si>
    <t>AGVCR0FBLF</t>
  </si>
  <si>
    <t>AGVAI0FBLF</t>
  </si>
  <si>
    <t>AGVLS0FBLF</t>
  </si>
  <si>
    <t>AGXMI2FBLF</t>
  </si>
  <si>
    <t>Földtan és földminősítés (e-learning)</t>
  </si>
  <si>
    <t>Felsőgeodézia, Mérnökgeodézia II. tantárgyak anyagából (10 kredit)</t>
  </si>
  <si>
    <t>Fotogrammetria II., Nagyméretarányú térképezés II., Térinformatika II., Távérzékelés, Műholdas helymeghatározás tantárgyak anyagából (21 kredit)</t>
  </si>
  <si>
    <t>Föld- és területrendezés, Távérzékelési alkalmazások tantárgyak anyagából(9 kredit)</t>
  </si>
  <si>
    <t>F tanterv</t>
  </si>
  <si>
    <t>Érvényes: 2023. szeptember 01-től</t>
  </si>
  <si>
    <r>
      <t>kredi</t>
    </r>
    <r>
      <rPr>
        <b/>
        <sz val="12"/>
        <rFont val="Calibri"/>
        <family val="2"/>
        <charset val="238"/>
        <scheme val="minor"/>
      </rPr>
      <t>t</t>
    </r>
  </si>
  <si>
    <r>
      <t xml:space="preserve">Mérnök leszek 1. </t>
    </r>
    <r>
      <rPr>
        <b/>
        <sz val="8"/>
        <rFont val="Calibri"/>
        <family val="2"/>
        <charset val="238"/>
        <scheme val="minor"/>
      </rPr>
      <t>(Tutori rendszer kiépítése és korszerű tanulástechnikai alapkompetenciák a mérnökké válás során)</t>
    </r>
  </si>
  <si>
    <r>
      <t xml:space="preserve">Mérnök leszek 2. </t>
    </r>
    <r>
      <rPr>
        <b/>
        <sz val="8"/>
        <rFont val="Calibri"/>
        <family val="2"/>
        <charset val="238"/>
        <scheme val="minor"/>
      </rPr>
      <t>(Hallgatói tutorálás)</t>
    </r>
  </si>
  <si>
    <t>Megfeleltetés E tanterv</t>
  </si>
  <si>
    <t>AMXMA1KBNE</t>
  </si>
  <si>
    <t>AMXMA2FBNE</t>
  </si>
  <si>
    <t>AGXGM1FBNE</t>
  </si>
  <si>
    <t>Geometria I.</t>
  </si>
  <si>
    <t>Geometria II.</t>
  </si>
  <si>
    <t>AGXGM2FBNE</t>
  </si>
  <si>
    <t>Fizika</t>
  </si>
  <si>
    <t>AMXFI1FBNE</t>
  </si>
  <si>
    <t>AGXIA1FBNE</t>
  </si>
  <si>
    <t>AGXIA2FBNE</t>
  </si>
  <si>
    <t>Térinformatika II.</t>
  </si>
  <si>
    <t>AGXTI1FBNE</t>
  </si>
  <si>
    <t>AGXTI2FBNE</t>
  </si>
  <si>
    <t>AGXMI1FBNE</t>
  </si>
  <si>
    <t>AGXMI2FBNE</t>
  </si>
  <si>
    <t>Ingatlan-nyílvántartás;Állam- és jogtudományi ismeretek</t>
  </si>
  <si>
    <t>AGXIN0FBNE; AGXJI0FBNE</t>
  </si>
  <si>
    <t>Kommunikáció</t>
  </si>
  <si>
    <t>AGXKO0FBNE</t>
  </si>
  <si>
    <t>AGXGE1FBNE</t>
  </si>
  <si>
    <t>AGXGE2FBNE</t>
  </si>
  <si>
    <t>AGXVE0FBNE</t>
  </si>
  <si>
    <t>AGXKS0FBNE</t>
  </si>
  <si>
    <t>Térképtan</t>
  </si>
  <si>
    <t>AGXTT0FBNE</t>
  </si>
  <si>
    <t>Kiegyenlítő számítás</t>
  </si>
  <si>
    <t>AGXFG1FBNE</t>
  </si>
  <si>
    <t>AGXFG2FBNE</t>
  </si>
  <si>
    <t>Topográfia</t>
  </si>
  <si>
    <t>AGXTG0FBNE</t>
  </si>
  <si>
    <t>AGXNT1FBNE</t>
  </si>
  <si>
    <t>AGXMG1FBNE</t>
  </si>
  <si>
    <t>AGXTA1FBNE</t>
  </si>
  <si>
    <t>AGXTE0FBNE</t>
  </si>
  <si>
    <t>AGXMH0FBNE</t>
  </si>
  <si>
    <t>AGXGH0FBNE</t>
  </si>
  <si>
    <t>AGWNT2FBNE</t>
  </si>
  <si>
    <t>AGWDK0FBNE</t>
  </si>
  <si>
    <t>AGWTM0FBNE</t>
  </si>
  <si>
    <t>AGWFG0FBNE</t>
  </si>
  <si>
    <t>AGWMG2FBNE</t>
  </si>
  <si>
    <t>AGPPM0FBNE</t>
  </si>
  <si>
    <t>AGDSD1FBNE</t>
  </si>
  <si>
    <t>AGDSD2FBNE</t>
  </si>
  <si>
    <t>Ingatlan értékbecslés (E learning)</t>
  </si>
  <si>
    <t>AGEIE1FBNE</t>
  </si>
  <si>
    <t>Föld- és területrendezés II.</t>
  </si>
  <si>
    <t>AGWFR2FBNE</t>
  </si>
  <si>
    <t>AGWVT0FBNE</t>
  </si>
  <si>
    <t>AGWVM1FBNE</t>
  </si>
  <si>
    <t>AGWTA0FBNE</t>
  </si>
  <si>
    <t>AGVTA2FBNE</t>
  </si>
  <si>
    <t>AGVWA0FBNE</t>
  </si>
  <si>
    <t>AGVIM0FBNE</t>
  </si>
  <si>
    <t>AGVMB0FBNE</t>
  </si>
  <si>
    <t>AGVCR0FBNE</t>
  </si>
  <si>
    <t>Rendszerszervezés</t>
  </si>
  <si>
    <t>AGVRS0FBNE</t>
  </si>
  <si>
    <t>AGVLS0FBNE</t>
  </si>
  <si>
    <t>AGKDC0FBNE</t>
  </si>
  <si>
    <t>Digital Photogrammetry</t>
  </si>
  <si>
    <t>AGKDP0FBNE</t>
  </si>
  <si>
    <t>Land use Planning;Environmetal Studies</t>
  </si>
  <si>
    <t>AGKLP0FBNE;AGKES0FBNE</t>
  </si>
  <si>
    <t>AGKSU0FBNE</t>
  </si>
  <si>
    <t>Image Analysis;Remote Sensing</t>
  </si>
  <si>
    <t>AGKIA0FBNE;AGKRS0FBNE</t>
  </si>
  <si>
    <t>AMXMA1KBLE</t>
  </si>
  <si>
    <t>AMXMA2FBLE</t>
  </si>
  <si>
    <t>AGXGM2FBLE</t>
  </si>
  <si>
    <t>AGXGM1FBLE</t>
  </si>
  <si>
    <t>AMXFI1FBLE</t>
  </si>
  <si>
    <t>Mikroökönómia;Makroökonómia;Menedzsment alapjai</t>
  </si>
  <si>
    <t>AGXIA1FBLE</t>
  </si>
  <si>
    <t>AGXIA2FBLE</t>
  </si>
  <si>
    <t>AGXTI1FBLE</t>
  </si>
  <si>
    <t>AGXTI2FBLE</t>
  </si>
  <si>
    <t>AGXMI1FBLE</t>
  </si>
  <si>
    <t>AGXMI2FBLE</t>
  </si>
  <si>
    <t>AGXKO0FBLE</t>
  </si>
  <si>
    <t>AGXIN0FBLE; AGXJI0FBLE</t>
  </si>
  <si>
    <t>AGXTT0FBLE</t>
  </si>
  <si>
    <t>AGXTG0FBLE</t>
  </si>
  <si>
    <t>AGXGE1FBLE</t>
  </si>
  <si>
    <t>AGXGE2FBLE</t>
  </si>
  <si>
    <t>AGXVE0FBLE</t>
  </si>
  <si>
    <t>AGXKS0FBLE</t>
  </si>
  <si>
    <t>AGXFG1FBLE</t>
  </si>
  <si>
    <t>AGXFG2FBLE</t>
  </si>
  <si>
    <t>AGXNT1FBLE</t>
  </si>
  <si>
    <t>AGXMG1FBLE</t>
  </si>
  <si>
    <t>AGXTA1FBLE</t>
  </si>
  <si>
    <t>AGXTE0FBLE</t>
  </si>
  <si>
    <t>AGXMH0FBLE</t>
  </si>
  <si>
    <t>AGXGH0FBLE</t>
  </si>
  <si>
    <t>AGWNT2FBLE</t>
  </si>
  <si>
    <t>AGWDK0FBLE</t>
  </si>
  <si>
    <t>AGWTM0FBLE</t>
  </si>
  <si>
    <t>AGWFG0FBLE</t>
  </si>
  <si>
    <t>AGWMG2FBLE</t>
  </si>
  <si>
    <t>AGPPM0FBLE</t>
  </si>
  <si>
    <t>AGDSD1FBLE</t>
  </si>
  <si>
    <t>AGDSD2FBLE</t>
  </si>
  <si>
    <t>AGWFR2FBLE</t>
  </si>
  <si>
    <t>AGWVT0FBLE</t>
  </si>
  <si>
    <t>AGWVM1FBLE</t>
  </si>
  <si>
    <t>AGWTA0FBLE</t>
  </si>
  <si>
    <t>AGVTA2FBLE</t>
  </si>
  <si>
    <t>AGVWA0FBLE</t>
  </si>
  <si>
    <t>AGVIM0FBLE</t>
  </si>
  <si>
    <t>AGVMB0FBLE</t>
  </si>
  <si>
    <t>AGVCR0FBLE</t>
  </si>
  <si>
    <t>AGVRS0FBLE</t>
  </si>
  <si>
    <t>AGVLS0FBLE</t>
  </si>
  <si>
    <t>AGEIE1FBLE</t>
  </si>
  <si>
    <t>Előkövetelmények</t>
  </si>
  <si>
    <t>AGXIA2FBNF</t>
  </si>
  <si>
    <t>Mérnök leszek 1.</t>
  </si>
  <si>
    <t>Földhasználat és földminősítés;EU agrárpolitika;Föld- és területrendezés I.</t>
  </si>
  <si>
    <t>AGXTI3FBNF</t>
  </si>
  <si>
    <t>AGETI4FBNF</t>
  </si>
  <si>
    <t>AGXMI3FBNF</t>
  </si>
  <si>
    <t>AGEFF4FBNF</t>
  </si>
  <si>
    <t>AGXJI3FBNF</t>
  </si>
  <si>
    <t>AGXML3FBNF</t>
  </si>
  <si>
    <t>AGXVE2FBNF</t>
  </si>
  <si>
    <t>AGXKS4FBNF</t>
  </si>
  <si>
    <t>AGXFG3FBNF</t>
  </si>
  <si>
    <t>AGXFG4FBNF</t>
  </si>
  <si>
    <t>AGXDI4FBNF</t>
  </si>
  <si>
    <t>AGXNT4FBNF</t>
  </si>
  <si>
    <t>AGXMG5FBNF</t>
  </si>
  <si>
    <t>AGXTA5FBNF</t>
  </si>
  <si>
    <t>AGXTE5FBNF</t>
  </si>
  <si>
    <t>AGXMH5FBNF</t>
  </si>
  <si>
    <t>AGXGH4FBNF</t>
  </si>
  <si>
    <t>AGPPM5FBNF</t>
  </si>
  <si>
    <t>AGDSD6FBNF</t>
  </si>
  <si>
    <t>AGDSD7FBNF</t>
  </si>
  <si>
    <t>AGGGT3FBNF</t>
  </si>
  <si>
    <t>AGGFT4FBNF</t>
  </si>
  <si>
    <t>AGGKT5FBNF</t>
  </si>
  <si>
    <t>AGXTI3FBLF</t>
  </si>
  <si>
    <t>AGETI4FBLF</t>
  </si>
  <si>
    <t>AGXMI3FBLF</t>
  </si>
  <si>
    <t>AGEFF4FBLF</t>
  </si>
  <si>
    <t>AGXJI3FBLF</t>
  </si>
  <si>
    <t>AGXML2FBLF</t>
  </si>
  <si>
    <t>AGXVE2FBLF</t>
  </si>
  <si>
    <t>AGXKS4FBLF</t>
  </si>
  <si>
    <t>AGXFG3FBLF</t>
  </si>
  <si>
    <t>AGXFG4FBLF</t>
  </si>
  <si>
    <t>AGXDI4FBLF</t>
  </si>
  <si>
    <t>AGXNT4FBLF</t>
  </si>
  <si>
    <t>AGXMG5FBLF</t>
  </si>
  <si>
    <t>AGXTA5FBLF</t>
  </si>
  <si>
    <t>AGXTE5FBLF</t>
  </si>
  <si>
    <t>AGXMH5FBLF</t>
  </si>
  <si>
    <t>AGXGH4FBLF</t>
  </si>
  <si>
    <t>AGPPM5FBLF</t>
  </si>
  <si>
    <t>AGDSD6FBLF</t>
  </si>
  <si>
    <t>AGDSD7FBLF</t>
  </si>
  <si>
    <t>AGVTA0FBLF</t>
  </si>
  <si>
    <t>AGGGT3FBLF</t>
  </si>
  <si>
    <t>AGGFT4FBLF</t>
  </si>
  <si>
    <t>AGGKT5FBLF</t>
  </si>
  <si>
    <t>AGVTA0FBNF</t>
  </si>
  <si>
    <t>AGGS17FBNF</t>
  </si>
  <si>
    <t>AGGS27FBNF</t>
  </si>
  <si>
    <t>AGGS17FBLF</t>
  </si>
  <si>
    <t>AGGS27FBLF</t>
  </si>
  <si>
    <t>AGXGM2FBLF</t>
  </si>
  <si>
    <t>AMXGE2FBNF</t>
  </si>
  <si>
    <t>AGXGM2FBNF</t>
  </si>
  <si>
    <t>Földhasználat és földminősítés (E learning); EU agrárpolitika; Föld- és területrendezés I.</t>
  </si>
  <si>
    <t>Mikroökönómia; Makroökonómia; Menedzsment alapjai</t>
  </si>
  <si>
    <t>Ingatlan-nyílvántartás; Állam- és jogtudományi ismeretek</t>
  </si>
  <si>
    <t>AGEFF0FBNE; AGXEA0FBNE; AGXFR1FBNE</t>
  </si>
  <si>
    <t>AMXKG2KBNE; AMXKG1KBNE; AMXME1KBNE</t>
  </si>
  <si>
    <t>AGEFF0FBLE; AGXEA0FBLE; AGXFR1FBLE</t>
  </si>
  <si>
    <t>AMXKG2KBLE; AMXKG1KBLE; AMXME1KBLE</t>
  </si>
  <si>
    <t xml:space="preserve"> ** A választható idegen nyelvű tárgyak közül  minden hallgatónak két kritérium tárgyat fel kell vennie a 4. - 7. félév valamelyikében.                                                                                                                                                                                                                                    </t>
  </si>
  <si>
    <t>AGGGT0FBNE</t>
  </si>
  <si>
    <t>AGGFT0FBNE</t>
  </si>
  <si>
    <t>AGGKT0FBNE</t>
  </si>
  <si>
    <t>AGGSG1FBNE</t>
  </si>
  <si>
    <t>AGGSG2FBNE</t>
  </si>
  <si>
    <t>AGXMA1FBNF</t>
  </si>
  <si>
    <t>AGXMA2FBNF</t>
  </si>
  <si>
    <t>AGXTA1FBNF</t>
  </si>
  <si>
    <t>AGEIA2FBNF</t>
  </si>
  <si>
    <t>AGXVG1FBNF</t>
  </si>
  <si>
    <t>AGXTM1FBNF</t>
  </si>
  <si>
    <t>OTTESI1BNF</t>
  </si>
  <si>
    <t>OTTESI2BNF</t>
  </si>
  <si>
    <t>OTTESI3BNF</t>
  </si>
  <si>
    <t>OTTESI4BNF</t>
  </si>
  <si>
    <t>AGIPA1FBNF</t>
  </si>
  <si>
    <t>AGXNT5FBNF</t>
  </si>
  <si>
    <t>AGXDK6FBNF</t>
  </si>
  <si>
    <t>AGXTM6FBNF</t>
  </si>
  <si>
    <t>AGXFG6FBNF</t>
  </si>
  <si>
    <t>AGXMG6FBNF</t>
  </si>
  <si>
    <t>AGXFR6FBNF</t>
  </si>
  <si>
    <t>AGXVT6FBNF</t>
  </si>
  <si>
    <t>AGXVM6FBNF</t>
  </si>
  <si>
    <t>AGXTA6FBNF</t>
  </si>
  <si>
    <t>AGEIE0FBNF</t>
  </si>
  <si>
    <t>AGKLS0FBNF</t>
  </si>
  <si>
    <t>AGXMA1FBLF</t>
  </si>
  <si>
    <t>AGXMA2FBLF</t>
  </si>
  <si>
    <t>AGXTA1FBLF</t>
  </si>
  <si>
    <t>AGXVG1FBLF</t>
  </si>
  <si>
    <t>AGXTM1FBLF</t>
  </si>
  <si>
    <t>AGXML3FBLF</t>
  </si>
  <si>
    <t>OTTESI1BLF</t>
  </si>
  <si>
    <t>OTTESI2BLF</t>
  </si>
  <si>
    <t>OTTESI3BLF</t>
  </si>
  <si>
    <t>OTTESI4BLF</t>
  </si>
  <si>
    <t>AGIPA1FBLF</t>
  </si>
  <si>
    <t>AGXNT5FBLF</t>
  </si>
  <si>
    <t>AGXDK6FBLF</t>
  </si>
  <si>
    <t>AGXTM6FBLF</t>
  </si>
  <si>
    <t>AGXFG6FBLF</t>
  </si>
  <si>
    <t>AGXMG6FBLF</t>
  </si>
  <si>
    <t>AGXFR6FBLF</t>
  </si>
  <si>
    <t>AGXVT6FBLF</t>
  </si>
  <si>
    <t>AGXVM6FBLF</t>
  </si>
  <si>
    <t>AGXTA6FBLF</t>
  </si>
  <si>
    <t>AGEIE0FBLF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</si>
</sst>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thin">
        <color indexed="64"/>
      </left>
      <right style="medium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8"/>
      </left>
      <right style="dotted">
        <color indexed="8"/>
      </right>
      <top style="medium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dotted">
        <color indexed="64"/>
      </bottom>
      <diagonal/>
    </border>
    <border>
      <left style="dotted">
        <color indexed="8"/>
      </left>
      <right style="medium">
        <color indexed="8"/>
      </right>
      <top style="medium">
        <color indexed="64"/>
      </top>
      <bottom style="dotted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78" xfId="0" applyFont="1" applyBorder="1" applyAlignment="1">
      <alignment horizontal="right" vertical="center"/>
    </xf>
    <xf numFmtId="49" fontId="6" fillId="0" borderId="81" xfId="0" applyNumberFormat="1" applyFont="1" applyBorder="1" applyAlignment="1">
      <alignment horizontal="left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48" xfId="0" applyFont="1" applyBorder="1" applyAlignment="1">
      <alignment horizontal="center" vertical="center"/>
    </xf>
    <xf numFmtId="0" fontId="9" fillId="0" borderId="138" xfId="0" applyFont="1" applyBorder="1" applyAlignment="1">
      <alignment horizontal="right"/>
    </xf>
    <xf numFmtId="0" fontId="10" fillId="0" borderId="79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80" xfId="0" applyFont="1" applyBorder="1" applyAlignment="1">
      <alignment horizontal="right" vertical="center"/>
    </xf>
    <xf numFmtId="49" fontId="7" fillId="0" borderId="149" xfId="0" applyNumberFormat="1" applyFont="1" applyBorder="1" applyAlignment="1">
      <alignment horizontal="left" vertical="center"/>
    </xf>
    <xf numFmtId="0" fontId="4" fillId="2" borderId="29" xfId="0" applyFont="1" applyFill="1" applyBorder="1" applyAlignment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50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9" fontId="7" fillId="0" borderId="39" xfId="0" applyNumberFormat="1" applyFont="1" applyBorder="1" applyAlignment="1">
      <alignment horizontal="left" vertical="center"/>
    </xf>
    <xf numFmtId="0" fontId="4" fillId="2" borderId="40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42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1" fillId="0" borderId="30" xfId="0" applyFont="1" applyBorder="1" applyAlignment="1">
      <alignment horizontal="right" vertical="center"/>
    </xf>
    <xf numFmtId="0" fontId="4" fillId="0" borderId="145" xfId="0" applyFont="1" applyBorder="1" applyAlignment="1">
      <alignment horizontal="right" vertical="center"/>
    </xf>
    <xf numFmtId="49" fontId="7" fillId="0" borderId="76" xfId="0" applyNumberFormat="1" applyFont="1" applyBorder="1" applyAlignment="1">
      <alignment horizontal="left" vertical="center"/>
    </xf>
    <xf numFmtId="0" fontId="4" fillId="2" borderId="155" xfId="0" applyFont="1" applyFill="1" applyBorder="1" applyAlignment="1">
      <alignment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49" fontId="7" fillId="0" borderId="75" xfId="0" applyNumberFormat="1" applyFont="1" applyBorder="1" applyAlignment="1">
      <alignment vertical="center"/>
    </xf>
    <xf numFmtId="0" fontId="7" fillId="0" borderId="131" xfId="0" applyFont="1" applyBorder="1" applyAlignment="1">
      <alignment vertical="center"/>
    </xf>
    <xf numFmtId="0" fontId="12" fillId="0" borderId="82" xfId="0" applyFont="1" applyBorder="1"/>
    <xf numFmtId="0" fontId="12" fillId="0" borderId="83" xfId="0" applyFont="1" applyBorder="1"/>
    <xf numFmtId="49" fontId="6" fillId="0" borderId="149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8" fillId="0" borderId="91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49" fontId="6" fillId="0" borderId="76" xfId="0" applyNumberFormat="1" applyFont="1" applyBorder="1" applyAlignment="1">
      <alignment horizontal="left" vertical="center"/>
    </xf>
    <xf numFmtId="0" fontId="4" fillId="0" borderId="131" xfId="0" applyFont="1" applyBorder="1" applyAlignment="1">
      <alignment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6" fillId="0" borderId="149" xfId="0" applyFont="1" applyBorder="1" applyAlignment="1">
      <alignment horizontal="left" vertical="center"/>
    </xf>
    <xf numFmtId="49" fontId="7" fillId="0" borderId="124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6" fillId="0" borderId="39" xfId="0" applyNumberFormat="1" applyFont="1" applyBorder="1" applyAlignment="1">
      <alignment horizontal="left" vertical="center"/>
    </xf>
    <xf numFmtId="0" fontId="4" fillId="2" borderId="131" xfId="0" applyFont="1" applyFill="1" applyBorder="1" applyAlignment="1">
      <alignment vertical="center"/>
    </xf>
    <xf numFmtId="0" fontId="4" fillId="0" borderId="81" xfId="0" applyFont="1" applyBorder="1" applyAlignment="1">
      <alignment horizontal="right" vertical="center"/>
    </xf>
    <xf numFmtId="49" fontId="6" fillId="0" borderId="139" xfId="0" applyNumberFormat="1" applyFont="1" applyBorder="1" applyAlignment="1">
      <alignment horizontal="left" vertical="center"/>
    </xf>
    <xf numFmtId="0" fontId="4" fillId="0" borderId="79" xfId="0" applyFont="1" applyBorder="1" applyAlignment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7" fillId="0" borderId="139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140" xfId="0" applyFont="1" applyBorder="1" applyAlignment="1">
      <alignment horizontal="left" vertical="center"/>
    </xf>
    <xf numFmtId="0" fontId="4" fillId="0" borderId="141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49" fontId="7" fillId="0" borderId="43" xfId="0" applyNumberFormat="1" applyFont="1" applyBorder="1" applyAlignment="1">
      <alignment vertical="center"/>
    </xf>
    <xf numFmtId="49" fontId="6" fillId="0" borderId="75" xfId="0" applyNumberFormat="1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" fontId="7" fillId="0" borderId="76" xfId="0" applyNumberFormat="1" applyFont="1" applyBorder="1" applyAlignment="1">
      <alignment horizontal="left" vertical="center"/>
    </xf>
    <xf numFmtId="1" fontId="7" fillId="0" borderId="131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49" fontId="6" fillId="0" borderId="62" xfId="0" applyNumberFormat="1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vertical="center"/>
    </xf>
    <xf numFmtId="49" fontId="7" fillId="0" borderId="63" xfId="0" applyNumberFormat="1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45"/>
    </xf>
    <xf numFmtId="0" fontId="14" fillId="0" borderId="139" xfId="0" applyFont="1" applyBorder="1"/>
    <xf numFmtId="0" fontId="8" fillId="0" borderId="90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7" fillId="0" borderId="53" xfId="0" applyFont="1" applyBorder="1" applyAlignment="1">
      <alignment vertical="center"/>
    </xf>
    <xf numFmtId="0" fontId="4" fillId="0" borderId="155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6" fillId="0" borderId="8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9" fontId="6" fillId="0" borderId="87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6" fillId="0" borderId="42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vertical="center" wrapText="1"/>
    </xf>
    <xf numFmtId="49" fontId="6" fillId="0" borderId="39" xfId="0" applyNumberFormat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49" fontId="6" fillId="0" borderId="102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49" fontId="6" fillId="0" borderId="10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4" fillId="0" borderId="77" xfId="0" applyFont="1" applyBorder="1" applyAlignment="1">
      <alignment horizontal="right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4" fillId="0" borderId="10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" fillId="0" borderId="105" xfId="0" applyFont="1" applyBorder="1" applyAlignment="1">
      <alignment vertical="center" wrapText="1"/>
    </xf>
    <xf numFmtId="9" fontId="4" fillId="0" borderId="0" xfId="1" applyFont="1" applyFill="1" applyAlignment="1">
      <alignment horizontal="center" vertical="center"/>
    </xf>
    <xf numFmtId="0" fontId="4" fillId="0" borderId="106" xfId="0" applyFont="1" applyBorder="1" applyAlignment="1">
      <alignment vertical="center" wrapText="1"/>
    </xf>
    <xf numFmtId="0" fontId="4" fillId="0" borderId="9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4" fillId="0" borderId="107" xfId="0" applyFont="1" applyBorder="1" applyAlignment="1">
      <alignment vertical="center" wrapText="1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87" xfId="0" applyFont="1" applyBorder="1" applyAlignment="1">
      <alignment horizontal="center" vertical="center"/>
    </xf>
    <xf numFmtId="0" fontId="6" fillId="0" borderId="8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88" xfId="0" applyFont="1" applyBorder="1" applyAlignment="1">
      <alignment horizontal="right" vertical="center"/>
    </xf>
    <xf numFmtId="0" fontId="4" fillId="0" borderId="160" xfId="0" applyFont="1" applyBorder="1" applyAlignment="1">
      <alignment horizontal="center" vertical="center"/>
    </xf>
    <xf numFmtId="0" fontId="4" fillId="0" borderId="161" xfId="0" applyFont="1" applyBorder="1" applyAlignment="1">
      <alignment horizontal="center" vertical="center"/>
    </xf>
    <xf numFmtId="0" fontId="4" fillId="0" borderId="162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49" fontId="6" fillId="0" borderId="124" xfId="0" applyNumberFormat="1" applyFont="1" applyBorder="1" applyAlignment="1">
      <alignment vertical="center"/>
    </xf>
    <xf numFmtId="0" fontId="7" fillId="0" borderId="159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164" xfId="0" applyFont="1" applyBorder="1" applyAlignment="1">
      <alignment vertical="center" wrapText="1"/>
    </xf>
    <xf numFmtId="0" fontId="4" fillId="0" borderId="165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49" fontId="6" fillId="0" borderId="75" xfId="0" applyNumberFormat="1" applyFont="1" applyBorder="1" applyAlignment="1">
      <alignment vertical="center"/>
    </xf>
    <xf numFmtId="0" fontId="14" fillId="0" borderId="82" xfId="0" applyFont="1" applyBorder="1"/>
    <xf numFmtId="0" fontId="4" fillId="0" borderId="169" xfId="0" applyFont="1" applyBorder="1" applyAlignment="1">
      <alignment vertical="center" wrapText="1"/>
    </xf>
    <xf numFmtId="0" fontId="4" fillId="0" borderId="121" xfId="0" applyFont="1" applyBorder="1" applyAlignment="1">
      <alignment vertical="center" wrapText="1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/>
    </xf>
    <xf numFmtId="0" fontId="4" fillId="0" borderId="122" xfId="0" applyFont="1" applyBorder="1" applyAlignment="1">
      <alignment vertical="center" wrapText="1"/>
    </xf>
    <xf numFmtId="49" fontId="6" fillId="0" borderId="98" xfId="0" applyNumberFormat="1" applyFont="1" applyBorder="1" applyAlignment="1">
      <alignment horizontal="left" vertical="center"/>
    </xf>
    <xf numFmtId="0" fontId="4" fillId="0" borderId="123" xfId="0" applyFont="1" applyBorder="1" applyAlignment="1">
      <alignment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120" xfId="0" applyFont="1" applyBorder="1" applyAlignment="1">
      <alignment vertical="center" wrapText="1"/>
    </xf>
    <xf numFmtId="49" fontId="6" fillId="0" borderId="97" xfId="0" applyNumberFormat="1" applyFont="1" applyBorder="1" applyAlignment="1">
      <alignment vertical="center"/>
    </xf>
    <xf numFmtId="49" fontId="6" fillId="0" borderId="10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49" fontId="6" fillId="0" borderId="124" xfId="0" applyNumberFormat="1" applyFont="1" applyBorder="1" applyAlignment="1">
      <alignment horizontal="left" vertical="center"/>
    </xf>
    <xf numFmtId="0" fontId="4" fillId="0" borderId="125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49" fontId="6" fillId="0" borderId="129" xfId="0" applyNumberFormat="1" applyFont="1" applyBorder="1" applyAlignment="1">
      <alignment vertical="center"/>
    </xf>
    <xf numFmtId="1" fontId="4" fillId="0" borderId="130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135" xfId="0" applyFont="1" applyBorder="1" applyAlignment="1">
      <alignment vertical="center"/>
    </xf>
    <xf numFmtId="1" fontId="4" fillId="0" borderId="136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25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7" fillId="0" borderId="83" xfId="0" applyFont="1" applyBorder="1"/>
    <xf numFmtId="0" fontId="12" fillId="0" borderId="63" xfId="0" applyFont="1" applyBorder="1" applyAlignment="1">
      <alignment vertical="center"/>
    </xf>
    <xf numFmtId="49" fontId="4" fillId="0" borderId="139" xfId="0" applyNumberFormat="1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0" borderId="138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4" fillId="0" borderId="157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4" fillId="0" borderId="158" xfId="0" applyFont="1" applyBorder="1" applyAlignment="1">
      <alignment horizontal="left" vertical="center"/>
    </xf>
    <xf numFmtId="0" fontId="7" fillId="0" borderId="139" xfId="0" applyFont="1" applyBorder="1" applyAlignment="1">
      <alignment horizontal="left" vertical="center"/>
    </xf>
    <xf numFmtId="0" fontId="12" fillId="0" borderId="83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139" xfId="0" applyFont="1" applyBorder="1" applyAlignment="1">
      <alignment horizontal="center" vertical="center"/>
    </xf>
    <xf numFmtId="0" fontId="6" fillId="0" borderId="139" xfId="0" applyFont="1" applyBorder="1" applyAlignment="1">
      <alignment vertical="center"/>
    </xf>
    <xf numFmtId="0" fontId="6" fillId="0" borderId="139" xfId="0" applyFont="1" applyBorder="1" applyAlignment="1">
      <alignment horizontal="left" vertical="center"/>
    </xf>
    <xf numFmtId="1" fontId="6" fillId="0" borderId="7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9" fontId="6" fillId="0" borderId="0" xfId="1" applyFont="1" applyFill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49" fontId="6" fillId="0" borderId="170" xfId="0" applyNumberFormat="1" applyFont="1" applyBorder="1" applyAlignment="1">
      <alignment vertical="center"/>
    </xf>
    <xf numFmtId="49" fontId="6" fillId="0" borderId="171" xfId="0" applyNumberFormat="1" applyFont="1" applyBorder="1" applyAlignment="1">
      <alignment horizontal="left" vertical="center"/>
    </xf>
    <xf numFmtId="49" fontId="6" fillId="0" borderId="171" xfId="0" applyNumberFormat="1" applyFont="1" applyBorder="1" applyAlignment="1">
      <alignment vertical="center"/>
    </xf>
    <xf numFmtId="49" fontId="6" fillId="0" borderId="17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38" xfId="0" applyNumberFormat="1" applyFont="1" applyBorder="1" applyAlignment="1">
      <alignment vertical="center"/>
    </xf>
    <xf numFmtId="49" fontId="6" fillId="0" borderId="173" xfId="0" applyNumberFormat="1" applyFont="1" applyBorder="1" applyAlignment="1">
      <alignment horizontal="left" vertical="center"/>
    </xf>
    <xf numFmtId="0" fontId="6" fillId="0" borderId="173" xfId="0" applyFont="1" applyBorder="1" applyAlignment="1">
      <alignment vertical="center"/>
    </xf>
    <xf numFmtId="49" fontId="6" fillId="0" borderId="172" xfId="0" applyNumberFormat="1" applyFont="1" applyBorder="1" applyAlignment="1">
      <alignment vertical="center"/>
    </xf>
    <xf numFmtId="0" fontId="6" fillId="0" borderId="171" xfId="0" applyFont="1" applyBorder="1" applyAlignment="1">
      <alignment horizontal="left" vertical="center"/>
    </xf>
    <xf numFmtId="0" fontId="12" fillId="0" borderId="29" xfId="0" applyFont="1" applyBorder="1"/>
    <xf numFmtId="0" fontId="14" fillId="0" borderId="173" xfId="0" applyFont="1" applyBorder="1"/>
    <xf numFmtId="0" fontId="6" fillId="0" borderId="172" xfId="0" applyFont="1" applyBorder="1" applyAlignment="1">
      <alignment horizontal="left" vertical="center"/>
    </xf>
    <xf numFmtId="0" fontId="7" fillId="0" borderId="173" xfId="0" applyFont="1" applyBorder="1" applyAlignment="1">
      <alignment vertical="center"/>
    </xf>
    <xf numFmtId="49" fontId="7" fillId="0" borderId="171" xfId="0" applyNumberFormat="1" applyFont="1" applyBorder="1" applyAlignment="1">
      <alignment vertical="center"/>
    </xf>
    <xf numFmtId="49" fontId="7" fillId="0" borderId="172" xfId="0" applyNumberFormat="1" applyFont="1" applyBorder="1" applyAlignment="1">
      <alignment vertical="center"/>
    </xf>
    <xf numFmtId="0" fontId="12" fillId="0" borderId="173" xfId="0" applyFont="1" applyBorder="1"/>
    <xf numFmtId="49" fontId="7" fillId="0" borderId="173" xfId="0" applyNumberFormat="1" applyFont="1" applyBorder="1" applyAlignment="1">
      <alignment horizontal="left" vertical="center"/>
    </xf>
    <xf numFmtId="49" fontId="7" fillId="0" borderId="171" xfId="0" applyNumberFormat="1" applyFont="1" applyBorder="1" applyAlignment="1">
      <alignment horizontal="left" vertical="center"/>
    </xf>
    <xf numFmtId="0" fontId="7" fillId="0" borderId="172" xfId="0" applyFont="1" applyBorder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12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38" xfId="0" applyNumberFormat="1" applyFont="1" applyBorder="1" applyAlignment="1">
      <alignment horizontal="left" vertical="center"/>
    </xf>
    <xf numFmtId="49" fontId="4" fillId="0" borderId="79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15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5" fillId="0" borderId="79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3"/>
  <sheetViews>
    <sheetView tabSelected="1" view="pageBreakPreview" zoomScaleNormal="80" zoomScaleSheetLayoutView="100" zoomScalePageLayoutView="91" workbookViewId="0">
      <pane xSplit="5" ySplit="7" topLeftCell="F8" activePane="bottomRight" state="frozen"/>
      <selection activeCell="A2" sqref="A2"/>
      <selection pane="topRight" activeCell="F2" sqref="F2"/>
      <selection pane="bottomLeft" activeCell="A9" sqref="A9"/>
      <selection pane="bottomRight"/>
    </sheetView>
  </sheetViews>
  <sheetFormatPr defaultColWidth="4.33203125" defaultRowHeight="18.899999999999999" customHeight="1" x14ac:dyDescent="0.25"/>
  <cols>
    <col min="1" max="1" width="4.33203125" style="7"/>
    <col min="2" max="2" width="16.109375" style="9" customWidth="1"/>
    <col min="3" max="3" width="36" style="10" customWidth="1"/>
    <col min="4" max="4" width="6" style="6" customWidth="1"/>
    <col min="5" max="5" width="8.33203125" style="6" customWidth="1"/>
    <col min="6" max="40" width="4.33203125" style="6"/>
    <col min="41" max="41" width="12.6640625" style="11" bestFit="1" customWidth="1"/>
    <col min="42" max="42" width="32.33203125" style="12" bestFit="1" customWidth="1"/>
    <col min="43" max="43" width="39" style="11" bestFit="1" customWidth="1"/>
    <col min="44" max="44" width="76.6640625" style="12" bestFit="1" customWidth="1"/>
    <col min="45" max="45" width="4.33203125" style="4"/>
    <col min="46" max="46" width="4.33203125" style="5"/>
    <col min="47" max="16384" width="4.33203125" style="6"/>
  </cols>
  <sheetData>
    <row r="1" spans="1:46" ht="18.899999999999999" customHeight="1" x14ac:dyDescent="0.25">
      <c r="A1" s="1" t="s">
        <v>170</v>
      </c>
      <c r="B1" s="3"/>
      <c r="C1" s="3"/>
      <c r="D1" s="3"/>
      <c r="E1" s="3"/>
      <c r="F1" s="350" t="s">
        <v>0</v>
      </c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"/>
      <c r="AP1" s="3"/>
      <c r="AQ1" s="310"/>
      <c r="AR1" s="3"/>
    </row>
    <row r="2" spans="1:46" ht="18.899999999999999" customHeight="1" x14ac:dyDescent="0.25">
      <c r="A2" s="2" t="s">
        <v>171</v>
      </c>
      <c r="B2" s="6"/>
      <c r="C2" s="6"/>
      <c r="F2" s="351" t="s">
        <v>1</v>
      </c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6"/>
      <c r="AP2" s="6"/>
      <c r="AR2" s="6"/>
    </row>
    <row r="3" spans="1:46" ht="18.899999999999999" customHeight="1" x14ac:dyDescent="0.25">
      <c r="B3" s="8"/>
      <c r="C3" s="8"/>
      <c r="D3" s="8"/>
      <c r="E3" s="8"/>
      <c r="F3" s="351" t="s">
        <v>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8"/>
      <c r="AP3" s="8"/>
      <c r="AQ3" s="240"/>
      <c r="AR3" s="8"/>
    </row>
    <row r="4" spans="1:46" ht="18.899999999999999" customHeight="1" thickBot="1" x14ac:dyDescent="0.3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6" ht="18.899999999999999" customHeight="1" x14ac:dyDescent="0.25">
      <c r="A5" s="352"/>
      <c r="B5" s="354" t="s">
        <v>3</v>
      </c>
      <c r="C5" s="356" t="s">
        <v>4</v>
      </c>
      <c r="D5" s="14" t="s">
        <v>5</v>
      </c>
      <c r="E5" s="15" t="s">
        <v>172</v>
      </c>
      <c r="F5" s="358" t="s">
        <v>6</v>
      </c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16"/>
      <c r="AK5" s="16"/>
      <c r="AL5" s="16"/>
      <c r="AM5" s="17"/>
      <c r="AN5" s="18"/>
      <c r="AO5" s="360" t="s">
        <v>291</v>
      </c>
      <c r="AP5" s="361"/>
      <c r="AQ5" s="360" t="s">
        <v>175</v>
      </c>
      <c r="AR5" s="361"/>
    </row>
    <row r="6" spans="1:46" ht="18.899999999999999" customHeight="1" thickBot="1" x14ac:dyDescent="0.3">
      <c r="A6" s="353"/>
      <c r="B6" s="355"/>
      <c r="C6" s="357"/>
      <c r="D6" s="19" t="s">
        <v>7</v>
      </c>
      <c r="E6" s="19"/>
      <c r="F6" s="20"/>
      <c r="G6" s="21"/>
      <c r="H6" s="21" t="s">
        <v>8</v>
      </c>
      <c r="I6" s="21"/>
      <c r="J6" s="22"/>
      <c r="K6" s="21"/>
      <c r="L6" s="21"/>
      <c r="M6" s="21" t="s">
        <v>9</v>
      </c>
      <c r="N6" s="21"/>
      <c r="O6" s="22"/>
      <c r="P6" s="21"/>
      <c r="Q6" s="21"/>
      <c r="R6" s="21" t="s">
        <v>10</v>
      </c>
      <c r="S6" s="21"/>
      <c r="T6" s="22"/>
      <c r="U6" s="21"/>
      <c r="V6" s="21"/>
      <c r="W6" s="21" t="s">
        <v>11</v>
      </c>
      <c r="X6" s="21"/>
      <c r="Y6" s="22"/>
      <c r="Z6" s="21"/>
      <c r="AA6" s="21"/>
      <c r="AB6" s="21" t="s">
        <v>12</v>
      </c>
      <c r="AC6" s="21"/>
      <c r="AD6" s="22"/>
      <c r="AE6" s="20"/>
      <c r="AF6" s="21"/>
      <c r="AG6" s="21" t="s">
        <v>13</v>
      </c>
      <c r="AH6" s="21"/>
      <c r="AI6" s="23"/>
      <c r="AJ6" s="20"/>
      <c r="AK6" s="21"/>
      <c r="AL6" s="21" t="s">
        <v>14</v>
      </c>
      <c r="AM6" s="21"/>
      <c r="AN6" s="22"/>
      <c r="AO6" s="362"/>
      <c r="AP6" s="363"/>
      <c r="AQ6" s="362"/>
      <c r="AR6" s="363"/>
    </row>
    <row r="7" spans="1:46" ht="18.899999999999999" customHeight="1" thickBot="1" x14ac:dyDescent="0.3">
      <c r="A7" s="25"/>
      <c r="B7" s="26"/>
      <c r="C7" s="27"/>
      <c r="D7" s="28"/>
      <c r="E7" s="29"/>
      <c r="F7" s="30" t="s">
        <v>15</v>
      </c>
      <c r="G7" s="29" t="s">
        <v>16</v>
      </c>
      <c r="H7" s="29" t="s">
        <v>17</v>
      </c>
      <c r="I7" s="29" t="s">
        <v>18</v>
      </c>
      <c r="J7" s="31" t="s">
        <v>19</v>
      </c>
      <c r="K7" s="30" t="s">
        <v>15</v>
      </c>
      <c r="L7" s="29" t="s">
        <v>16</v>
      </c>
      <c r="M7" s="29" t="s">
        <v>17</v>
      </c>
      <c r="N7" s="29" t="s">
        <v>18</v>
      </c>
      <c r="O7" s="31" t="s">
        <v>19</v>
      </c>
      <c r="P7" s="30" t="s">
        <v>15</v>
      </c>
      <c r="Q7" s="29" t="s">
        <v>16</v>
      </c>
      <c r="R7" s="29" t="s">
        <v>17</v>
      </c>
      <c r="S7" s="29" t="s">
        <v>18</v>
      </c>
      <c r="T7" s="31" t="s">
        <v>19</v>
      </c>
      <c r="U7" s="30" t="s">
        <v>15</v>
      </c>
      <c r="V7" s="29" t="s">
        <v>16</v>
      </c>
      <c r="W7" s="29" t="s">
        <v>17</v>
      </c>
      <c r="X7" s="29" t="s">
        <v>18</v>
      </c>
      <c r="Y7" s="31" t="s">
        <v>19</v>
      </c>
      <c r="Z7" s="30" t="s">
        <v>15</v>
      </c>
      <c r="AA7" s="29" t="s">
        <v>16</v>
      </c>
      <c r="AB7" s="29" t="s">
        <v>17</v>
      </c>
      <c r="AC7" s="29" t="s">
        <v>18</v>
      </c>
      <c r="AD7" s="31" t="s">
        <v>19</v>
      </c>
      <c r="AE7" s="30" t="s">
        <v>15</v>
      </c>
      <c r="AF7" s="29" t="s">
        <v>16</v>
      </c>
      <c r="AG7" s="29" t="s">
        <v>17</v>
      </c>
      <c r="AH7" s="29" t="s">
        <v>18</v>
      </c>
      <c r="AI7" s="31" t="s">
        <v>19</v>
      </c>
      <c r="AJ7" s="30" t="s">
        <v>15</v>
      </c>
      <c r="AK7" s="29" t="s">
        <v>16</v>
      </c>
      <c r="AL7" s="29" t="s">
        <v>17</v>
      </c>
      <c r="AM7" s="29" t="s">
        <v>18</v>
      </c>
      <c r="AN7" s="31" t="s">
        <v>19</v>
      </c>
      <c r="AO7" s="32" t="s">
        <v>3</v>
      </c>
      <c r="AP7" s="33" t="s">
        <v>20</v>
      </c>
      <c r="AQ7" s="32" t="s">
        <v>3</v>
      </c>
      <c r="AR7" s="33" t="s">
        <v>20</v>
      </c>
    </row>
    <row r="8" spans="1:46" s="42" customFormat="1" ht="18.600000000000001" customHeight="1" thickBot="1" x14ac:dyDescent="0.35">
      <c r="A8" s="25"/>
      <c r="B8" s="364" t="s">
        <v>21</v>
      </c>
      <c r="C8" s="365"/>
      <c r="D8" s="34">
        <f>SUM(D9:D13)</f>
        <v>20</v>
      </c>
      <c r="E8" s="35">
        <f>SUM(E9:E13)</f>
        <v>21</v>
      </c>
      <c r="F8" s="32">
        <f>SUM(F9:F13)</f>
        <v>3</v>
      </c>
      <c r="G8" s="36">
        <f>SUM(G9:G13)</f>
        <v>5</v>
      </c>
      <c r="H8" s="36">
        <f>SUM(H9:H13)</f>
        <v>0</v>
      </c>
      <c r="I8" s="36"/>
      <c r="J8" s="37">
        <f>SUM(J9:J13)</f>
        <v>9</v>
      </c>
      <c r="K8" s="34">
        <f>SUM(K9:K13)</f>
        <v>4</v>
      </c>
      <c r="L8" s="36">
        <f>SUM(L9:L13)</f>
        <v>4</v>
      </c>
      <c r="M8" s="36">
        <f>SUM(M9:M13)</f>
        <v>0</v>
      </c>
      <c r="N8" s="36"/>
      <c r="O8" s="35">
        <f>SUM(O9:O13)</f>
        <v>8</v>
      </c>
      <c r="P8" s="32">
        <f>SUM(P10:P13)</f>
        <v>2</v>
      </c>
      <c r="Q8" s="36">
        <f>SUM(Q10:Q13)</f>
        <v>2</v>
      </c>
      <c r="R8" s="36">
        <f>SUM(R10:R13)</f>
        <v>0</v>
      </c>
      <c r="S8" s="36"/>
      <c r="T8" s="37">
        <f>SUM(T9:T13)</f>
        <v>4</v>
      </c>
      <c r="U8" s="34">
        <f>SUM(U9:U13)</f>
        <v>0</v>
      </c>
      <c r="V8" s="36">
        <f>SUM(V9:V13)</f>
        <v>0</v>
      </c>
      <c r="W8" s="36">
        <f>SUM(W9:W13)</f>
        <v>0</v>
      </c>
      <c r="X8" s="36"/>
      <c r="Y8" s="35">
        <f>SUM(Y9:Y13)</f>
        <v>0</v>
      </c>
      <c r="Z8" s="32">
        <f>SUM(Z9:Z13)</f>
        <v>0</v>
      </c>
      <c r="AA8" s="36">
        <f>SUM(AA9:AA13)</f>
        <v>0</v>
      </c>
      <c r="AB8" s="36">
        <f>SUM(AB9:AB13)</f>
        <v>0</v>
      </c>
      <c r="AC8" s="36"/>
      <c r="AD8" s="37">
        <f>SUM(AD9:AD13)</f>
        <v>0</v>
      </c>
      <c r="AE8" s="34">
        <f>SUM(AE9:AE13)</f>
        <v>0</v>
      </c>
      <c r="AF8" s="36">
        <f>SUM(AF9:AF13)</f>
        <v>0</v>
      </c>
      <c r="AG8" s="36">
        <f>SUM(AG9:AG13)</f>
        <v>0</v>
      </c>
      <c r="AH8" s="36"/>
      <c r="AI8" s="35">
        <f>SUM(AI9:AI13)</f>
        <v>0</v>
      </c>
      <c r="AJ8" s="32">
        <f>SUM(AJ9:AJ13)</f>
        <v>0</v>
      </c>
      <c r="AK8" s="36">
        <f>SUM(AK9:AK13)</f>
        <v>0</v>
      </c>
      <c r="AL8" s="36">
        <f>SUM(AL9:AL13)</f>
        <v>0</v>
      </c>
      <c r="AM8" s="36"/>
      <c r="AN8" s="35">
        <f>SUM(AN9:AN13)</f>
        <v>0</v>
      </c>
      <c r="AO8" s="38"/>
      <c r="AP8" s="39"/>
      <c r="AQ8" s="38"/>
      <c r="AR8" s="39"/>
      <c r="AS8" s="40"/>
      <c r="AT8" s="41"/>
    </row>
    <row r="9" spans="1:46" ht="18.75" customHeight="1" x14ac:dyDescent="0.25">
      <c r="A9" s="43">
        <v>1</v>
      </c>
      <c r="B9" s="44" t="s">
        <v>363</v>
      </c>
      <c r="C9" s="45" t="s">
        <v>22</v>
      </c>
      <c r="D9" s="46">
        <f>SUM(F9:H9,K9:M9,P9:R9,U8:W8,Z8:AB8,AE8:AG8,AJ8:AL8)</f>
        <v>4</v>
      </c>
      <c r="E9" s="47">
        <f>SUM(J9,O9,T9,Y9,AD9,AI9,AN9)</f>
        <v>4</v>
      </c>
      <c r="F9" s="14">
        <v>2</v>
      </c>
      <c r="G9" s="48">
        <v>2</v>
      </c>
      <c r="H9" s="48"/>
      <c r="I9" s="48" t="s">
        <v>23</v>
      </c>
      <c r="J9" s="49">
        <v>4</v>
      </c>
      <c r="K9" s="14"/>
      <c r="L9" s="48"/>
      <c r="M9" s="48"/>
      <c r="N9" s="48"/>
      <c r="O9" s="50"/>
      <c r="P9" s="51"/>
      <c r="Q9" s="48"/>
      <c r="R9" s="48"/>
      <c r="S9" s="48"/>
      <c r="T9" s="50"/>
      <c r="U9" s="47"/>
      <c r="V9" s="52"/>
      <c r="W9" s="47"/>
      <c r="X9" s="53"/>
      <c r="Y9" s="54"/>
      <c r="Z9" s="47"/>
      <c r="AA9" s="52"/>
      <c r="AB9" s="47"/>
      <c r="AC9" s="53"/>
      <c r="AD9" s="54"/>
      <c r="AE9" s="55"/>
      <c r="AF9" s="52"/>
      <c r="AG9" s="47"/>
      <c r="AH9" s="53"/>
      <c r="AI9" s="54"/>
      <c r="AJ9" s="55"/>
      <c r="AK9" s="52"/>
      <c r="AL9" s="47"/>
      <c r="AM9" s="53"/>
      <c r="AN9" s="54"/>
      <c r="AO9" s="337"/>
      <c r="AP9" s="56"/>
      <c r="AQ9" s="331" t="s">
        <v>176</v>
      </c>
      <c r="AR9" s="56" t="s">
        <v>22</v>
      </c>
    </row>
    <row r="10" spans="1:46" ht="18.899999999999999" customHeight="1" x14ac:dyDescent="0.25">
      <c r="A10" s="57">
        <f>A9+1</f>
        <v>2</v>
      </c>
      <c r="B10" s="58" t="s">
        <v>364</v>
      </c>
      <c r="C10" s="59" t="s">
        <v>24</v>
      </c>
      <c r="D10" s="60">
        <f>SUM(F10:H10,K10:M10,P10:R10,U10:W10,Z10:AB10,AE10:AG10,AJ10:AL10)</f>
        <v>4</v>
      </c>
      <c r="E10" s="61">
        <f>SUM(J10,O10,T10,Y10,AD10,AI10,AN10)</f>
        <v>4</v>
      </c>
      <c r="F10" s="62"/>
      <c r="G10" s="63"/>
      <c r="H10" s="61"/>
      <c r="I10" s="64"/>
      <c r="J10" s="65"/>
      <c r="K10" s="62">
        <v>2</v>
      </c>
      <c r="L10" s="63">
        <v>2</v>
      </c>
      <c r="M10" s="61">
        <v>0</v>
      </c>
      <c r="N10" s="64" t="s">
        <v>23</v>
      </c>
      <c r="O10" s="65">
        <v>4</v>
      </c>
      <c r="P10" s="62"/>
      <c r="Q10" s="63"/>
      <c r="R10" s="61"/>
      <c r="S10" s="64"/>
      <c r="T10" s="65"/>
      <c r="U10" s="61"/>
      <c r="V10" s="63"/>
      <c r="W10" s="61"/>
      <c r="X10" s="64"/>
      <c r="Y10" s="65"/>
      <c r="Z10" s="61"/>
      <c r="AA10" s="63"/>
      <c r="AB10" s="61"/>
      <c r="AC10" s="64"/>
      <c r="AD10" s="65"/>
      <c r="AE10" s="62"/>
      <c r="AF10" s="63"/>
      <c r="AG10" s="61"/>
      <c r="AH10" s="64"/>
      <c r="AI10" s="65"/>
      <c r="AJ10" s="62"/>
      <c r="AK10" s="63"/>
      <c r="AL10" s="61"/>
      <c r="AM10" s="64"/>
      <c r="AN10" s="65"/>
      <c r="AO10" s="325" t="s">
        <v>363</v>
      </c>
      <c r="AP10" s="89" t="s">
        <v>22</v>
      </c>
      <c r="AQ10" s="325" t="s">
        <v>177</v>
      </c>
      <c r="AR10" s="89" t="s">
        <v>24</v>
      </c>
    </row>
    <row r="11" spans="1:46" ht="18.899999999999999" customHeight="1" x14ac:dyDescent="0.25">
      <c r="A11" s="57">
        <f>A10+1</f>
        <v>3</v>
      </c>
      <c r="B11" s="58" t="s">
        <v>144</v>
      </c>
      <c r="C11" s="67" t="s">
        <v>25</v>
      </c>
      <c r="D11" s="60">
        <f>SUM(F11:H11,K11:M11,P11:R11,U11:W11,Z11:AB11,AE11:AG11,AJ11:AL11)</f>
        <v>4</v>
      </c>
      <c r="E11" s="61">
        <f>SUM(J11,O11,T11,Y11,AD11,AI11,AN11)</f>
        <v>4</v>
      </c>
      <c r="F11" s="62"/>
      <c r="G11" s="63"/>
      <c r="H11" s="61"/>
      <c r="I11" s="64"/>
      <c r="J11" s="65"/>
      <c r="K11" s="62"/>
      <c r="L11" s="63"/>
      <c r="M11" s="61"/>
      <c r="N11" s="64"/>
      <c r="O11" s="65"/>
      <c r="P11" s="62">
        <v>2</v>
      </c>
      <c r="Q11" s="63">
        <v>2</v>
      </c>
      <c r="R11" s="61">
        <v>0</v>
      </c>
      <c r="S11" s="64" t="s">
        <v>23</v>
      </c>
      <c r="T11" s="65">
        <v>4</v>
      </c>
      <c r="U11" s="61"/>
      <c r="V11" s="63"/>
      <c r="W11" s="61"/>
      <c r="X11" s="64"/>
      <c r="Y11" s="65"/>
      <c r="Z11" s="61"/>
      <c r="AA11" s="63"/>
      <c r="AB11" s="61"/>
      <c r="AC11" s="64"/>
      <c r="AD11" s="65"/>
      <c r="AE11" s="62"/>
      <c r="AF11" s="63"/>
      <c r="AG11" s="61"/>
      <c r="AH11" s="64"/>
      <c r="AI11" s="65"/>
      <c r="AJ11" s="62"/>
      <c r="AK11" s="63"/>
      <c r="AL11" s="61"/>
      <c r="AM11" s="64"/>
      <c r="AN11" s="65"/>
      <c r="AO11" s="325" t="s">
        <v>364</v>
      </c>
      <c r="AP11" s="89" t="s">
        <v>24</v>
      </c>
      <c r="AQ11" s="325" t="s">
        <v>181</v>
      </c>
      <c r="AR11" s="89" t="s">
        <v>180</v>
      </c>
    </row>
    <row r="12" spans="1:46" ht="18.899999999999999" customHeight="1" x14ac:dyDescent="0.25">
      <c r="A12" s="68">
        <f>A11+1</f>
        <v>4</v>
      </c>
      <c r="B12" s="58" t="s">
        <v>349</v>
      </c>
      <c r="C12" s="67" t="s">
        <v>26</v>
      </c>
      <c r="D12" s="60">
        <f>SUM(F12:H12,K12:M12,P12:R12,U12:W12,Z12:AB12,AE12:AG12,AJ12:AL12)</f>
        <v>4</v>
      </c>
      <c r="E12" s="61">
        <f>SUM(J12,O12,T12,Y12,AD12,AI12,AN12)</f>
        <v>4</v>
      </c>
      <c r="F12" s="62"/>
      <c r="G12" s="63"/>
      <c r="H12" s="61"/>
      <c r="I12" s="64"/>
      <c r="J12" s="65"/>
      <c r="K12" s="62">
        <v>2</v>
      </c>
      <c r="L12" s="63">
        <v>2</v>
      </c>
      <c r="M12" s="61">
        <v>0</v>
      </c>
      <c r="N12" s="64" t="s">
        <v>23</v>
      </c>
      <c r="O12" s="65">
        <v>4</v>
      </c>
      <c r="P12" s="62"/>
      <c r="Q12" s="63"/>
      <c r="R12" s="61"/>
      <c r="S12" s="64"/>
      <c r="T12" s="65"/>
      <c r="U12" s="61"/>
      <c r="V12" s="63"/>
      <c r="W12" s="61"/>
      <c r="X12" s="64"/>
      <c r="Y12" s="65"/>
      <c r="Z12" s="61"/>
      <c r="AA12" s="63"/>
      <c r="AB12" s="61"/>
      <c r="AC12" s="64"/>
      <c r="AD12" s="65"/>
      <c r="AE12" s="62"/>
      <c r="AF12" s="63"/>
      <c r="AG12" s="61"/>
      <c r="AH12" s="64"/>
      <c r="AI12" s="65"/>
      <c r="AJ12" s="62"/>
      <c r="AK12" s="63"/>
      <c r="AL12" s="61"/>
      <c r="AM12" s="64"/>
      <c r="AN12" s="65"/>
      <c r="AO12" s="338"/>
      <c r="AP12" s="89"/>
      <c r="AQ12" s="326" t="s">
        <v>178</v>
      </c>
      <c r="AR12" s="89" t="s">
        <v>179</v>
      </c>
    </row>
    <row r="13" spans="1:46" ht="18.899999999999999" customHeight="1" thickBot="1" x14ac:dyDescent="0.3">
      <c r="A13" s="69">
        <f>A12+1</f>
        <v>5</v>
      </c>
      <c r="B13" s="70" t="s">
        <v>365</v>
      </c>
      <c r="C13" s="71" t="s">
        <v>27</v>
      </c>
      <c r="D13" s="72">
        <f>SUM(F13:H13,K13:M13,P13:R13,U13:W13,Z13:AB13,AE13:AG13,AJ13:AL13)</f>
        <v>4</v>
      </c>
      <c r="E13" s="73">
        <f>SUM(J13,O13,T13,Y13,AD13,AI13,AN13)</f>
        <v>5</v>
      </c>
      <c r="F13" s="74">
        <v>1</v>
      </c>
      <c r="G13" s="75">
        <v>3</v>
      </c>
      <c r="H13" s="73"/>
      <c r="I13" s="76" t="s">
        <v>28</v>
      </c>
      <c r="J13" s="77">
        <v>5</v>
      </c>
      <c r="K13" s="74"/>
      <c r="L13" s="75"/>
      <c r="M13" s="73"/>
      <c r="N13" s="76"/>
      <c r="O13" s="77"/>
      <c r="P13" s="74"/>
      <c r="Q13" s="75"/>
      <c r="R13" s="73"/>
      <c r="S13" s="76"/>
      <c r="T13" s="77"/>
      <c r="U13" s="73"/>
      <c r="V13" s="75"/>
      <c r="W13" s="73"/>
      <c r="X13" s="76"/>
      <c r="Y13" s="77"/>
      <c r="Z13" s="73"/>
      <c r="AA13" s="75"/>
      <c r="AB13" s="73"/>
      <c r="AC13" s="76"/>
      <c r="AD13" s="77"/>
      <c r="AE13" s="74"/>
      <c r="AF13" s="75"/>
      <c r="AG13" s="73"/>
      <c r="AH13" s="76"/>
      <c r="AI13" s="77"/>
      <c r="AJ13" s="74"/>
      <c r="AK13" s="75"/>
      <c r="AL13" s="73"/>
      <c r="AM13" s="76"/>
      <c r="AN13" s="77"/>
      <c r="AO13" s="339"/>
      <c r="AP13" s="79"/>
      <c r="AQ13" s="332" t="s">
        <v>183</v>
      </c>
      <c r="AR13" s="79" t="s">
        <v>182</v>
      </c>
    </row>
    <row r="14" spans="1:46" ht="18.899999999999999" customHeight="1" thickBot="1" x14ac:dyDescent="0.35">
      <c r="A14" s="25"/>
      <c r="B14" s="364" t="s">
        <v>29</v>
      </c>
      <c r="C14" s="365"/>
      <c r="D14" s="34">
        <f>SUM(D15:D18)</f>
        <v>18</v>
      </c>
      <c r="E14" s="35">
        <f>SUM(E15:E18)</f>
        <v>18</v>
      </c>
      <c r="F14" s="32">
        <f>SUM(F15:F18)</f>
        <v>2</v>
      </c>
      <c r="G14" s="36">
        <f>SUM(G15:G18)</f>
        <v>0</v>
      </c>
      <c r="H14" s="36">
        <f>SUM(H15:H18)</f>
        <v>3</v>
      </c>
      <c r="I14" s="36"/>
      <c r="J14" s="37">
        <f>SUM(J15:J18)</f>
        <v>5</v>
      </c>
      <c r="K14" s="34">
        <f>SUM(K15:K18)</f>
        <v>2</v>
      </c>
      <c r="L14" s="36">
        <f>SUM(L15:L18)</f>
        <v>0</v>
      </c>
      <c r="M14" s="36">
        <f>SUM(M15:M18)</f>
        <v>3</v>
      </c>
      <c r="N14" s="36"/>
      <c r="O14" s="35">
        <f>SUM(O15:O18)</f>
        <v>5</v>
      </c>
      <c r="P14" s="32">
        <f>SUM(P15:P18)</f>
        <v>1</v>
      </c>
      <c r="Q14" s="36">
        <f>SUM(Q15:Q18)</f>
        <v>0</v>
      </c>
      <c r="R14" s="36">
        <f>SUM(R15:R18)</f>
        <v>3</v>
      </c>
      <c r="S14" s="36"/>
      <c r="T14" s="37">
        <f>SUM(T15:T18)</f>
        <v>4</v>
      </c>
      <c r="U14" s="34">
        <f>SUM(U15:U18)</f>
        <v>2</v>
      </c>
      <c r="V14" s="36">
        <f>SUM(V15:V18)</f>
        <v>0</v>
      </c>
      <c r="W14" s="36">
        <f>SUM(W15:W18)</f>
        <v>2</v>
      </c>
      <c r="X14" s="36"/>
      <c r="Y14" s="35">
        <f>SUM(Y15:Y18)</f>
        <v>4</v>
      </c>
      <c r="Z14" s="32">
        <f>SUM(Z15:Z18)</f>
        <v>0</v>
      </c>
      <c r="AA14" s="36">
        <f>SUM(AA15:AA18)</f>
        <v>0</v>
      </c>
      <c r="AB14" s="36">
        <f>SUM(AB15:AB18)</f>
        <v>0</v>
      </c>
      <c r="AC14" s="36"/>
      <c r="AD14" s="37">
        <f>SUM(AD15:AD18)</f>
        <v>0</v>
      </c>
      <c r="AE14" s="34">
        <f>SUM(AE15:AE18)</f>
        <v>0</v>
      </c>
      <c r="AF14" s="36">
        <f>SUM(AF15:AF18)</f>
        <v>0</v>
      </c>
      <c r="AG14" s="36">
        <f>SUM(AG15:AG18)</f>
        <v>0</v>
      </c>
      <c r="AH14" s="36"/>
      <c r="AI14" s="35">
        <f>SUM(AI15:AI18)</f>
        <v>0</v>
      </c>
      <c r="AJ14" s="32">
        <f>SUM(AJ15:AJ18)</f>
        <v>0</v>
      </c>
      <c r="AK14" s="36">
        <f>SUM(AK15:AK18)</f>
        <v>0</v>
      </c>
      <c r="AL14" s="36">
        <f>SUM(AL15:AL18)</f>
        <v>0</v>
      </c>
      <c r="AM14" s="36"/>
      <c r="AN14" s="35">
        <f>SUM(AN15:AN18)</f>
        <v>0</v>
      </c>
      <c r="AO14" s="80"/>
      <c r="AP14" s="81"/>
      <c r="AQ14" s="256"/>
      <c r="AR14" s="81"/>
    </row>
    <row r="15" spans="1:46" ht="18.899999999999999" customHeight="1" x14ac:dyDescent="0.25">
      <c r="A15" s="43">
        <f>A13+1</f>
        <v>6</v>
      </c>
      <c r="B15" s="82" t="s">
        <v>30</v>
      </c>
      <c r="C15" s="83" t="s">
        <v>31</v>
      </c>
      <c r="D15" s="46">
        <f>SUM(F15:H15,K15:M15,P15:R15,U15:W15,Z15:AB15,AE15:AG15,AJ15:AL15)</f>
        <v>5</v>
      </c>
      <c r="E15" s="47">
        <f>SUM(J15,O15,T15,Y15,AD15,AI15,AN15)</f>
        <v>5</v>
      </c>
      <c r="F15" s="55">
        <v>2</v>
      </c>
      <c r="G15" s="52">
        <v>0</v>
      </c>
      <c r="H15" s="47">
        <v>3</v>
      </c>
      <c r="I15" s="53" t="s">
        <v>28</v>
      </c>
      <c r="J15" s="84">
        <v>5</v>
      </c>
      <c r="K15" s="55"/>
      <c r="L15" s="52"/>
      <c r="M15" s="47"/>
      <c r="N15" s="53"/>
      <c r="O15" s="84"/>
      <c r="P15" s="47"/>
      <c r="Q15" s="52"/>
      <c r="R15" s="85"/>
      <c r="S15" s="52"/>
      <c r="T15" s="54"/>
      <c r="U15" s="47"/>
      <c r="V15" s="52"/>
      <c r="W15" s="47"/>
      <c r="X15" s="53"/>
      <c r="Y15" s="84"/>
      <c r="Z15" s="47"/>
      <c r="AA15" s="52"/>
      <c r="AB15" s="47"/>
      <c r="AC15" s="53"/>
      <c r="AD15" s="84"/>
      <c r="AE15" s="55"/>
      <c r="AF15" s="52"/>
      <c r="AG15" s="47"/>
      <c r="AH15" s="53"/>
      <c r="AI15" s="84"/>
      <c r="AJ15" s="55"/>
      <c r="AK15" s="52"/>
      <c r="AL15" s="47"/>
      <c r="AM15" s="53"/>
      <c r="AN15" s="84"/>
      <c r="AO15" s="337"/>
      <c r="AP15" s="56"/>
      <c r="AQ15" s="331" t="s">
        <v>184</v>
      </c>
      <c r="AR15" s="56" t="s">
        <v>31</v>
      </c>
    </row>
    <row r="16" spans="1:46" ht="18.899999999999999" customHeight="1" x14ac:dyDescent="0.25">
      <c r="A16" s="57">
        <f>A15+1</f>
        <v>7</v>
      </c>
      <c r="B16" s="86" t="s">
        <v>366</v>
      </c>
      <c r="C16" s="67" t="s">
        <v>140</v>
      </c>
      <c r="D16" s="60">
        <f>SUM(F16:H16,K16:M16,P16:R16,U16:W16,Z16:AB16,AE16:AG16,AJ16:AL16)</f>
        <v>5</v>
      </c>
      <c r="E16" s="61">
        <f>SUM(J16,O16,T16,Y16,AD16,AI16,AN16)</f>
        <v>5</v>
      </c>
      <c r="F16" s="62"/>
      <c r="G16" s="63"/>
      <c r="H16" s="61"/>
      <c r="I16" s="64"/>
      <c r="J16" s="87"/>
      <c r="K16" s="62">
        <v>2</v>
      </c>
      <c r="L16" s="63">
        <v>0</v>
      </c>
      <c r="M16" s="88">
        <v>3</v>
      </c>
      <c r="N16" s="63" t="s">
        <v>28</v>
      </c>
      <c r="O16" s="65">
        <v>5</v>
      </c>
      <c r="P16" s="61"/>
      <c r="Q16" s="63"/>
      <c r="R16" s="61"/>
      <c r="S16" s="64"/>
      <c r="T16" s="87"/>
      <c r="U16" s="61"/>
      <c r="V16" s="63"/>
      <c r="W16" s="61"/>
      <c r="X16" s="64"/>
      <c r="Y16" s="87"/>
      <c r="Z16" s="61"/>
      <c r="AA16" s="63"/>
      <c r="AB16" s="88"/>
      <c r="AC16" s="64"/>
      <c r="AD16" s="87"/>
      <c r="AE16" s="62"/>
      <c r="AF16" s="63"/>
      <c r="AG16" s="61"/>
      <c r="AH16" s="64"/>
      <c r="AI16" s="87"/>
      <c r="AJ16" s="62"/>
      <c r="AK16" s="63"/>
      <c r="AL16" s="61"/>
      <c r="AM16" s="64"/>
      <c r="AN16" s="87"/>
      <c r="AO16" s="325" t="s">
        <v>30</v>
      </c>
      <c r="AP16" s="89" t="s">
        <v>31</v>
      </c>
      <c r="AQ16" s="325" t="s">
        <v>185</v>
      </c>
      <c r="AR16" s="89" t="s">
        <v>33</v>
      </c>
    </row>
    <row r="17" spans="1:44" ht="18.899999999999999" customHeight="1" x14ac:dyDescent="0.25">
      <c r="A17" s="57">
        <f>A16+1</f>
        <v>8</v>
      </c>
      <c r="B17" s="86" t="s">
        <v>295</v>
      </c>
      <c r="C17" s="67" t="s">
        <v>32</v>
      </c>
      <c r="D17" s="60">
        <f>SUM(F17:H17,K17:M17,P17:R17,U17:W17,Z17:AB17,AE17:AG17,AJ17:AL17)</f>
        <v>4</v>
      </c>
      <c r="E17" s="61">
        <f>SUM(J17,O17,T17,Y17,AD17,AI17,AN17)</f>
        <v>4</v>
      </c>
      <c r="F17" s="62"/>
      <c r="G17" s="63"/>
      <c r="H17" s="61"/>
      <c r="I17" s="64"/>
      <c r="J17" s="87"/>
      <c r="K17" s="61"/>
      <c r="L17" s="63"/>
      <c r="M17" s="61"/>
      <c r="N17" s="64"/>
      <c r="O17" s="87"/>
      <c r="P17" s="61">
        <v>1</v>
      </c>
      <c r="Q17" s="63">
        <v>0</v>
      </c>
      <c r="R17" s="61">
        <v>3</v>
      </c>
      <c r="S17" s="64" t="s">
        <v>23</v>
      </c>
      <c r="T17" s="87">
        <v>4</v>
      </c>
      <c r="U17" s="61"/>
      <c r="V17" s="63"/>
      <c r="W17" s="61"/>
      <c r="X17" s="64"/>
      <c r="Y17" s="87"/>
      <c r="Z17" s="61"/>
      <c r="AA17" s="63"/>
      <c r="AB17" s="61"/>
      <c r="AC17" s="64"/>
      <c r="AD17" s="87"/>
      <c r="AE17" s="62"/>
      <c r="AF17" s="63"/>
      <c r="AG17" s="61"/>
      <c r="AH17" s="64"/>
      <c r="AI17" s="87"/>
      <c r="AJ17" s="62"/>
      <c r="AK17" s="63"/>
      <c r="AL17" s="61"/>
      <c r="AM17" s="64"/>
      <c r="AN17" s="87"/>
      <c r="AO17" s="325" t="s">
        <v>292</v>
      </c>
      <c r="AP17" s="89" t="s">
        <v>33</v>
      </c>
      <c r="AQ17" s="325" t="s">
        <v>187</v>
      </c>
      <c r="AR17" s="89" t="s">
        <v>32</v>
      </c>
    </row>
    <row r="18" spans="1:44" ht="18.899999999999999" customHeight="1" thickBot="1" x14ac:dyDescent="0.3">
      <c r="A18" s="69">
        <f>A17+1</f>
        <v>9</v>
      </c>
      <c r="B18" s="90" t="s">
        <v>296</v>
      </c>
      <c r="C18" s="91" t="s">
        <v>34</v>
      </c>
      <c r="D18" s="72">
        <f>SUM(F18:H18,K18:M18,P18:R18,U18:W18,Z18:AB18,AE18:AG18,AJ18:AL18)</f>
        <v>4</v>
      </c>
      <c r="E18" s="73">
        <f>SUM(J18,O18,T18,Y18,AD18,AI18,AN18)</f>
        <v>4</v>
      </c>
      <c r="F18" s="74"/>
      <c r="G18" s="92"/>
      <c r="H18" s="73"/>
      <c r="I18" s="76"/>
      <c r="J18" s="93"/>
      <c r="K18" s="73"/>
      <c r="L18" s="75"/>
      <c r="M18" s="73"/>
      <c r="N18" s="76"/>
      <c r="O18" s="93"/>
      <c r="P18" s="73"/>
      <c r="Q18" s="75"/>
      <c r="R18" s="73"/>
      <c r="S18" s="76"/>
      <c r="T18" s="93"/>
      <c r="U18" s="73">
        <v>2</v>
      </c>
      <c r="V18" s="75">
        <v>0</v>
      </c>
      <c r="W18" s="73">
        <v>2</v>
      </c>
      <c r="X18" s="76" t="s">
        <v>23</v>
      </c>
      <c r="Y18" s="93">
        <v>4</v>
      </c>
      <c r="Z18" s="73"/>
      <c r="AA18" s="75"/>
      <c r="AB18" s="73"/>
      <c r="AC18" s="76"/>
      <c r="AD18" s="93"/>
      <c r="AE18" s="74"/>
      <c r="AF18" s="75"/>
      <c r="AG18" s="73"/>
      <c r="AH18" s="76"/>
      <c r="AI18" s="93"/>
      <c r="AJ18" s="74"/>
      <c r="AK18" s="75"/>
      <c r="AL18" s="73"/>
      <c r="AM18" s="76"/>
      <c r="AN18" s="93"/>
      <c r="AO18" s="327" t="s">
        <v>295</v>
      </c>
      <c r="AP18" s="79" t="s">
        <v>32</v>
      </c>
      <c r="AQ18" s="327" t="s">
        <v>188</v>
      </c>
      <c r="AR18" s="79" t="s">
        <v>186</v>
      </c>
    </row>
    <row r="19" spans="1:44" ht="18.899999999999999" customHeight="1" thickBot="1" x14ac:dyDescent="0.35">
      <c r="A19" s="25"/>
      <c r="B19" s="364" t="s">
        <v>35</v>
      </c>
      <c r="C19" s="365"/>
      <c r="D19" s="34">
        <f>SUM(D20:D22)</f>
        <v>9</v>
      </c>
      <c r="E19" s="35">
        <f>SUM(E20:E22)</f>
        <v>12</v>
      </c>
      <c r="F19" s="32">
        <f>SUM(F20:F22)</f>
        <v>0</v>
      </c>
      <c r="G19" s="36">
        <f>SUM(G20:G22)</f>
        <v>0</v>
      </c>
      <c r="H19" s="36">
        <f>SUM(H20:H22)</f>
        <v>0</v>
      </c>
      <c r="I19" s="36"/>
      <c r="J19" s="37">
        <f>SUM(J20:J22)</f>
        <v>0</v>
      </c>
      <c r="K19" s="34">
        <f>SUM(K20:K22)</f>
        <v>1</v>
      </c>
      <c r="L19" s="36">
        <f>SUM(L20:L22)</f>
        <v>2</v>
      </c>
      <c r="M19" s="36">
        <f>SUM(M20:M22)</f>
        <v>0</v>
      </c>
      <c r="N19" s="36"/>
      <c r="O19" s="35">
        <f>SUM(O20:O22)</f>
        <v>4</v>
      </c>
      <c r="P19" s="32">
        <f>SUM(P20:P22)</f>
        <v>1</v>
      </c>
      <c r="Q19" s="36">
        <f>SUM(Q20:Q22)</f>
        <v>2</v>
      </c>
      <c r="R19" s="36">
        <f>SUM(R20:R22)</f>
        <v>0</v>
      </c>
      <c r="S19" s="36"/>
      <c r="T19" s="37">
        <f>SUM(T20:T22)</f>
        <v>4</v>
      </c>
      <c r="U19" s="34">
        <f>SUM(U20:U22)</f>
        <v>3</v>
      </c>
      <c r="V19" s="36">
        <f>SUM(V20:V22)</f>
        <v>0</v>
      </c>
      <c r="W19" s="36">
        <f>SUM(W20:W22)</f>
        <v>0</v>
      </c>
      <c r="X19" s="36"/>
      <c r="Y19" s="35">
        <f>SUM(Y20:Y22)</f>
        <v>4</v>
      </c>
      <c r="Z19" s="32">
        <f>SUM(Z20:Z22)</f>
        <v>0</v>
      </c>
      <c r="AA19" s="36">
        <f>SUM(AA20:AA22)</f>
        <v>0</v>
      </c>
      <c r="AB19" s="36">
        <f>SUM(AB20:AB22)</f>
        <v>0</v>
      </c>
      <c r="AC19" s="36"/>
      <c r="AD19" s="37">
        <f>SUM(AD20:AD22)</f>
        <v>0</v>
      </c>
      <c r="AE19" s="34">
        <f>SUM(AE20:AE22)</f>
        <v>0</v>
      </c>
      <c r="AF19" s="36">
        <f>SUM(AF20:AF22)</f>
        <v>0</v>
      </c>
      <c r="AG19" s="36">
        <f>SUM(AG20:AG22)</f>
        <v>0</v>
      </c>
      <c r="AH19" s="36"/>
      <c r="AI19" s="35">
        <f>SUM(AI20:AI22)</f>
        <v>0</v>
      </c>
      <c r="AJ19" s="32">
        <f>SUM(AJ20:AJ22)</f>
        <v>0</v>
      </c>
      <c r="AK19" s="36">
        <f>SUM(AK20:AK22)</f>
        <v>0</v>
      </c>
      <c r="AL19" s="36">
        <f>SUM(AL20:AL22)</f>
        <v>0</v>
      </c>
      <c r="AM19" s="36"/>
      <c r="AN19" s="35">
        <f>SUM(AN20:AN22)</f>
        <v>0</v>
      </c>
      <c r="AO19" s="80"/>
      <c r="AP19" s="81"/>
      <c r="AQ19" s="256"/>
      <c r="AR19" s="81"/>
    </row>
    <row r="20" spans="1:44" ht="18.899999999999999" customHeight="1" x14ac:dyDescent="0.25">
      <c r="A20" s="43">
        <f>A18+1</f>
        <v>10</v>
      </c>
      <c r="B20" s="94" t="s">
        <v>37</v>
      </c>
      <c r="C20" s="83" t="s">
        <v>36</v>
      </c>
      <c r="D20" s="46">
        <f>SUM(F20:H20,K20:M20,P20:R20,U20:W20,Z20:AB20,AE20:AG20,AJ20:AL20)</f>
        <v>3</v>
      </c>
      <c r="E20" s="47">
        <f>SUM(J20,O20,T20,Y20,AD20,AI20,AN20)</f>
        <v>4</v>
      </c>
      <c r="F20" s="55"/>
      <c r="G20" s="52"/>
      <c r="H20" s="47"/>
      <c r="I20" s="53"/>
      <c r="J20" s="54"/>
      <c r="K20" s="55">
        <v>1</v>
      </c>
      <c r="L20" s="52">
        <v>2</v>
      </c>
      <c r="M20" s="47">
        <v>0</v>
      </c>
      <c r="N20" s="53" t="s">
        <v>28</v>
      </c>
      <c r="O20" s="54">
        <v>4</v>
      </c>
      <c r="P20" s="47"/>
      <c r="Q20" s="52"/>
      <c r="R20" s="47"/>
      <c r="S20" s="53"/>
      <c r="T20" s="54"/>
      <c r="U20" s="47"/>
      <c r="V20" s="52"/>
      <c r="W20" s="47"/>
      <c r="X20" s="53"/>
      <c r="Y20" s="54"/>
      <c r="Z20" s="47"/>
      <c r="AA20" s="52"/>
      <c r="AB20" s="47"/>
      <c r="AC20" s="53"/>
      <c r="AD20" s="54"/>
      <c r="AE20" s="55"/>
      <c r="AF20" s="52"/>
      <c r="AG20" s="47"/>
      <c r="AH20" s="53"/>
      <c r="AI20" s="54"/>
      <c r="AJ20" s="55"/>
      <c r="AK20" s="52"/>
      <c r="AL20" s="47"/>
      <c r="AM20" s="53"/>
      <c r="AN20" s="54"/>
      <c r="AO20" s="325" t="s">
        <v>363</v>
      </c>
      <c r="AP20" s="56" t="s">
        <v>22</v>
      </c>
      <c r="AQ20" s="330" t="s">
        <v>189</v>
      </c>
      <c r="AR20" s="56" t="s">
        <v>36</v>
      </c>
    </row>
    <row r="21" spans="1:44" ht="18.899999999999999" customHeight="1" x14ac:dyDescent="0.25">
      <c r="A21" s="57">
        <f>A20+1</f>
        <v>11</v>
      </c>
      <c r="B21" s="97" t="s">
        <v>297</v>
      </c>
      <c r="C21" s="67" t="s">
        <v>38</v>
      </c>
      <c r="D21" s="60">
        <f>SUM(F21:H21,K21:M21,P21:R21,U21:W21,Z21:AB21,AE21:AG21,AJ21:AL21)</f>
        <v>3</v>
      </c>
      <c r="E21" s="61">
        <f>SUM(J21,O21,T21,Y21,AD21,AI21,AN21)</f>
        <v>4</v>
      </c>
      <c r="F21" s="62"/>
      <c r="G21" s="63"/>
      <c r="H21" s="61"/>
      <c r="I21" s="64"/>
      <c r="J21" s="65"/>
      <c r="K21" s="61"/>
      <c r="L21" s="63"/>
      <c r="M21" s="61"/>
      <c r="N21" s="64"/>
      <c r="O21" s="65"/>
      <c r="P21" s="61">
        <v>1</v>
      </c>
      <c r="Q21" s="63">
        <v>2</v>
      </c>
      <c r="R21" s="61">
        <v>0</v>
      </c>
      <c r="S21" s="64" t="s">
        <v>23</v>
      </c>
      <c r="T21" s="65">
        <v>4</v>
      </c>
      <c r="U21" s="61"/>
      <c r="V21" s="63"/>
      <c r="W21" s="61"/>
      <c r="X21" s="64"/>
      <c r="Y21" s="65"/>
      <c r="Z21" s="61"/>
      <c r="AA21" s="63"/>
      <c r="AB21" s="61"/>
      <c r="AC21" s="64"/>
      <c r="AD21" s="65"/>
      <c r="AE21" s="62"/>
      <c r="AF21" s="63"/>
      <c r="AG21" s="61"/>
      <c r="AH21" s="64"/>
      <c r="AI21" s="65"/>
      <c r="AJ21" s="62"/>
      <c r="AK21" s="63"/>
      <c r="AL21" s="61"/>
      <c r="AM21" s="64"/>
      <c r="AN21" s="65"/>
      <c r="AO21" s="333" t="s">
        <v>37</v>
      </c>
      <c r="AP21" s="89" t="s">
        <v>36</v>
      </c>
      <c r="AQ21" s="333" t="s">
        <v>190</v>
      </c>
      <c r="AR21" s="89" t="s">
        <v>38</v>
      </c>
    </row>
    <row r="22" spans="1:44" ht="18.899999999999999" customHeight="1" thickBot="1" x14ac:dyDescent="0.3">
      <c r="A22" s="69">
        <f>A21+1</f>
        <v>12</v>
      </c>
      <c r="B22" s="90" t="s">
        <v>298</v>
      </c>
      <c r="C22" s="91" t="s">
        <v>166</v>
      </c>
      <c r="D22" s="72">
        <f>SUM(F22:H22,K22:M22,P22:R22,U22:W22,Z22:AB22,AE22:AG22,AJ22:AL22)</f>
        <v>3</v>
      </c>
      <c r="E22" s="73">
        <f>SUM(J22,O22,T22,Y22,AD22,AI22,AN22)</f>
        <v>4</v>
      </c>
      <c r="F22" s="74"/>
      <c r="G22" s="75"/>
      <c r="H22" s="73"/>
      <c r="I22" s="76"/>
      <c r="J22" s="77"/>
      <c r="K22" s="73"/>
      <c r="L22" s="75"/>
      <c r="M22" s="73"/>
      <c r="N22" s="76"/>
      <c r="O22" s="77"/>
      <c r="P22" s="73"/>
      <c r="Q22" s="75"/>
      <c r="R22" s="73"/>
      <c r="S22" s="76"/>
      <c r="T22" s="77"/>
      <c r="U22" s="73">
        <v>3</v>
      </c>
      <c r="V22" s="75">
        <v>0</v>
      </c>
      <c r="W22" s="73">
        <v>0</v>
      </c>
      <c r="X22" s="76" t="s">
        <v>28</v>
      </c>
      <c r="Y22" s="77">
        <v>4</v>
      </c>
      <c r="Z22" s="73"/>
      <c r="AA22" s="75"/>
      <c r="AB22" s="73"/>
      <c r="AC22" s="76"/>
      <c r="AD22" s="77"/>
      <c r="AE22" s="74"/>
      <c r="AF22" s="75"/>
      <c r="AG22" s="73"/>
      <c r="AH22" s="76"/>
      <c r="AI22" s="77"/>
      <c r="AJ22" s="74"/>
      <c r="AK22" s="75"/>
      <c r="AL22" s="73"/>
      <c r="AM22" s="76"/>
      <c r="AN22" s="77"/>
      <c r="AO22" s="327" t="s">
        <v>299</v>
      </c>
      <c r="AP22" s="79" t="s">
        <v>43</v>
      </c>
      <c r="AQ22" s="327" t="s">
        <v>353</v>
      </c>
      <c r="AR22" s="79" t="s">
        <v>294</v>
      </c>
    </row>
    <row r="23" spans="1:44" ht="18.899999999999999" customHeight="1" thickBot="1" x14ac:dyDescent="0.35">
      <c r="A23" s="25"/>
      <c r="B23" s="364" t="s">
        <v>40</v>
      </c>
      <c r="C23" s="365"/>
      <c r="D23" s="34">
        <f>SUM(D24:D25)</f>
        <v>6</v>
      </c>
      <c r="E23" s="35">
        <f>SUM(E24:E25)</f>
        <v>8</v>
      </c>
      <c r="F23" s="32">
        <f>SUM(F24:F25)</f>
        <v>2</v>
      </c>
      <c r="G23" s="36">
        <f>SUM(G24:G25)</f>
        <v>4</v>
      </c>
      <c r="H23" s="36">
        <f>SUM(H24:H25)</f>
        <v>0</v>
      </c>
      <c r="I23" s="36"/>
      <c r="J23" s="37">
        <f>SUM(J24:J25)</f>
        <v>8</v>
      </c>
      <c r="K23" s="34">
        <f>SUM(K24:K24)</f>
        <v>0</v>
      </c>
      <c r="L23" s="36">
        <f>SUM(L24:L24)</f>
        <v>0</v>
      </c>
      <c r="M23" s="36">
        <f>SUM(M24:M24)</f>
        <v>0</v>
      </c>
      <c r="N23" s="36"/>
      <c r="O23" s="35">
        <f>SUM(O24:O24)</f>
        <v>0</v>
      </c>
      <c r="P23" s="32">
        <f>SUM(P24:P24)</f>
        <v>0</v>
      </c>
      <c r="Q23" s="36">
        <f>SUM(Q24:Q24)</f>
        <v>0</v>
      </c>
      <c r="R23" s="36">
        <f>SUM(R24:R24)</f>
        <v>0</v>
      </c>
      <c r="S23" s="36"/>
      <c r="T23" s="37">
        <f>SUM(T24:T24)</f>
        <v>0</v>
      </c>
      <c r="U23" s="34">
        <f>SUM(U24:U24)</f>
        <v>0</v>
      </c>
      <c r="V23" s="36">
        <f>SUM(V24:V24)</f>
        <v>0</v>
      </c>
      <c r="W23" s="36">
        <f>SUM(W24:W24)</f>
        <v>0</v>
      </c>
      <c r="X23" s="36"/>
      <c r="Y23" s="35">
        <f>SUM(Y24:Y24)</f>
        <v>0</v>
      </c>
      <c r="Z23" s="32">
        <f>SUM(Z24:Z25)</f>
        <v>0</v>
      </c>
      <c r="AA23" s="36">
        <f>SUM(AA24:AA25)</f>
        <v>0</v>
      </c>
      <c r="AB23" s="36">
        <f>SUM(AB24:AB25)</f>
        <v>0</v>
      </c>
      <c r="AC23" s="36"/>
      <c r="AD23" s="37">
        <f>SUM(AD24:AD25)</f>
        <v>0</v>
      </c>
      <c r="AE23" s="34">
        <f>SUM(AE24:AE24)</f>
        <v>0</v>
      </c>
      <c r="AF23" s="36">
        <f>SUM(AF24:AF24)</f>
        <v>0</v>
      </c>
      <c r="AG23" s="36">
        <f>SUM(AG24:AG24)</f>
        <v>0</v>
      </c>
      <c r="AH23" s="36"/>
      <c r="AI23" s="35">
        <f>SUM(AI24:AI24)</f>
        <v>0</v>
      </c>
      <c r="AJ23" s="32">
        <f>SUM(AJ24:AJ24)</f>
        <v>0</v>
      </c>
      <c r="AK23" s="36">
        <f>SUM(AK24:AK24)</f>
        <v>0</v>
      </c>
      <c r="AL23" s="36">
        <f>SUM(AL24:AL24)</f>
        <v>0</v>
      </c>
      <c r="AM23" s="36"/>
      <c r="AN23" s="35">
        <f>SUM(AN24:AN24)</f>
        <v>0</v>
      </c>
      <c r="AO23" s="80"/>
      <c r="AP23" s="81"/>
      <c r="AQ23" s="256"/>
      <c r="AR23" s="81"/>
    </row>
    <row r="24" spans="1:44" ht="18.899999999999999" customHeight="1" x14ac:dyDescent="0.25">
      <c r="A24" s="43">
        <f>A22+1</f>
        <v>13</v>
      </c>
      <c r="B24" s="94" t="s">
        <v>367</v>
      </c>
      <c r="C24" s="45" t="s">
        <v>41</v>
      </c>
      <c r="D24" s="46">
        <f>SUM(F24:H24,K24:M24,P24:R24,U24:W24,Z24:AB24,AE24:AG24,AJ24:AL24)</f>
        <v>3</v>
      </c>
      <c r="E24" s="47">
        <f>SUM(J24,O24,T24,Y24,AD24,AI24,AN24)</f>
        <v>4</v>
      </c>
      <c r="F24" s="55">
        <v>1</v>
      </c>
      <c r="G24" s="52">
        <v>2</v>
      </c>
      <c r="H24" s="47">
        <f>SUM(H25:H25)</f>
        <v>0</v>
      </c>
      <c r="I24" s="53" t="s">
        <v>28</v>
      </c>
      <c r="J24" s="54">
        <v>4</v>
      </c>
      <c r="K24" s="55"/>
      <c r="L24" s="52"/>
      <c r="M24" s="47"/>
      <c r="N24" s="53"/>
      <c r="O24" s="54"/>
      <c r="P24" s="47"/>
      <c r="Q24" s="52"/>
      <c r="R24" s="47"/>
      <c r="S24" s="53"/>
      <c r="T24" s="54"/>
      <c r="U24" s="47"/>
      <c r="V24" s="52"/>
      <c r="W24" s="47"/>
      <c r="X24" s="53"/>
      <c r="Y24" s="54"/>
      <c r="Z24" s="47"/>
      <c r="AA24" s="52"/>
      <c r="AB24" s="47"/>
      <c r="AC24" s="53"/>
      <c r="AD24" s="54"/>
      <c r="AE24" s="55"/>
      <c r="AF24" s="52"/>
      <c r="AG24" s="47"/>
      <c r="AH24" s="53"/>
      <c r="AI24" s="54"/>
      <c r="AJ24" s="55"/>
      <c r="AK24" s="52"/>
      <c r="AL24" s="47"/>
      <c r="AM24" s="53"/>
      <c r="AN24" s="54"/>
      <c r="AO24" s="95"/>
      <c r="AP24" s="96"/>
      <c r="AQ24" s="247" t="s">
        <v>354</v>
      </c>
      <c r="AR24" s="96" t="s">
        <v>248</v>
      </c>
    </row>
    <row r="25" spans="1:44" ht="18.899999999999999" customHeight="1" thickBot="1" x14ac:dyDescent="0.3">
      <c r="A25" s="69">
        <f>A24+1</f>
        <v>14</v>
      </c>
      <c r="B25" s="90" t="s">
        <v>368</v>
      </c>
      <c r="C25" s="98" t="s">
        <v>143</v>
      </c>
      <c r="D25" s="72">
        <f>SUM(F25:H25,K25:M25,P25:R25,U25:W25,Z25:AB25,AE25:AG25,AJ25:AL25)</f>
        <v>3</v>
      </c>
      <c r="E25" s="73">
        <f>SUM(J25,O25,T25,Y25,AD25,AI25,AN25)</f>
        <v>4</v>
      </c>
      <c r="F25" s="74">
        <v>1</v>
      </c>
      <c r="G25" s="75">
        <v>2</v>
      </c>
      <c r="H25" s="73">
        <v>0</v>
      </c>
      <c r="I25" s="76" t="s">
        <v>28</v>
      </c>
      <c r="J25" s="77">
        <v>4</v>
      </c>
      <c r="K25" s="73"/>
      <c r="L25" s="75"/>
      <c r="M25" s="73"/>
      <c r="N25" s="76"/>
      <c r="O25" s="77"/>
      <c r="P25" s="73"/>
      <c r="Q25" s="75"/>
      <c r="R25" s="73"/>
      <c r="S25" s="76"/>
      <c r="T25" s="77"/>
      <c r="U25" s="73"/>
      <c r="V25" s="75"/>
      <c r="W25" s="73"/>
      <c r="X25" s="76"/>
      <c r="Y25" s="77"/>
      <c r="Z25" s="73"/>
      <c r="AA25" s="75"/>
      <c r="AB25" s="73"/>
      <c r="AC25" s="76"/>
      <c r="AD25" s="77"/>
      <c r="AE25" s="74"/>
      <c r="AF25" s="75"/>
      <c r="AG25" s="73"/>
      <c r="AH25" s="76"/>
      <c r="AI25" s="77"/>
      <c r="AJ25" s="74"/>
      <c r="AK25" s="75"/>
      <c r="AL25" s="73"/>
      <c r="AM25" s="76"/>
      <c r="AN25" s="77"/>
      <c r="AO25" s="78"/>
      <c r="AP25" s="79"/>
      <c r="AQ25" s="255" t="s">
        <v>194</v>
      </c>
      <c r="AR25" s="79" t="s">
        <v>193</v>
      </c>
    </row>
    <row r="26" spans="1:44" ht="18.899999999999999" customHeight="1" thickBot="1" x14ac:dyDescent="0.35">
      <c r="A26" s="25"/>
      <c r="B26" s="364" t="s">
        <v>42</v>
      </c>
      <c r="C26" s="365"/>
      <c r="D26" s="34">
        <f>SUM(D27:D27)</f>
        <v>4</v>
      </c>
      <c r="E26" s="35">
        <f>SUM(E27:E27)</f>
        <v>4</v>
      </c>
      <c r="F26" s="32">
        <f>SUM(F27:F27)</f>
        <v>0</v>
      </c>
      <c r="G26" s="36">
        <f>SUM(G27:G27)</f>
        <v>0</v>
      </c>
      <c r="H26" s="36">
        <f>SUM(H27:H27)</f>
        <v>0</v>
      </c>
      <c r="I26" s="36"/>
      <c r="J26" s="37">
        <f>SUM(J27:J27)</f>
        <v>0</v>
      </c>
      <c r="K26" s="34">
        <f>SUM(K27:K27)</f>
        <v>0</v>
      </c>
      <c r="L26" s="36">
        <f>SUM(L27:L27)</f>
        <v>0</v>
      </c>
      <c r="M26" s="36">
        <f>SUM(M27:M27)</f>
        <v>0</v>
      </c>
      <c r="N26" s="36"/>
      <c r="O26" s="35">
        <f>SUM(O27:O27)</f>
        <v>0</v>
      </c>
      <c r="P26" s="32">
        <f>SUM(P27:P27)</f>
        <v>3</v>
      </c>
      <c r="Q26" s="36">
        <f>SUM(Q27:Q27)</f>
        <v>1</v>
      </c>
      <c r="R26" s="36">
        <f>SUM(R27:R27)</f>
        <v>0</v>
      </c>
      <c r="S26" s="36"/>
      <c r="T26" s="37">
        <f>SUM(T27:T27)</f>
        <v>4</v>
      </c>
      <c r="U26" s="34">
        <f>SUM(U27:U27)</f>
        <v>0</v>
      </c>
      <c r="V26" s="36">
        <f>SUM(V27:V27)</f>
        <v>0</v>
      </c>
      <c r="W26" s="36">
        <f>SUM(W27:W27)</f>
        <v>0</v>
      </c>
      <c r="X26" s="36"/>
      <c r="Y26" s="35">
        <f>SUM(Y27:Y27)</f>
        <v>0</v>
      </c>
      <c r="Z26" s="32">
        <f>SUM(Z27:Z27)</f>
        <v>0</v>
      </c>
      <c r="AA26" s="36">
        <f>SUM(AA27:AA27)</f>
        <v>0</v>
      </c>
      <c r="AB26" s="36">
        <f>SUM(AB27:AB27)</f>
        <v>0</v>
      </c>
      <c r="AC26" s="36"/>
      <c r="AD26" s="37">
        <f>SUM(AD27:AD27)</f>
        <v>0</v>
      </c>
      <c r="AE26" s="34">
        <f>SUM(AE27:AE27)</f>
        <v>0</v>
      </c>
      <c r="AF26" s="36">
        <f>SUM(AF27:AF27)</f>
        <v>0</v>
      </c>
      <c r="AG26" s="36">
        <f>SUM(AG27:AG27)</f>
        <v>0</v>
      </c>
      <c r="AH26" s="36"/>
      <c r="AI26" s="35">
        <f>SUM(AI27:AI27)</f>
        <v>0</v>
      </c>
      <c r="AJ26" s="32">
        <f>SUM(AJ27:AJ27)</f>
        <v>0</v>
      </c>
      <c r="AK26" s="36">
        <f>SUM(AK27:AK27)</f>
        <v>0</v>
      </c>
      <c r="AL26" s="36">
        <f>SUM(AL27:AL27)</f>
        <v>0</v>
      </c>
      <c r="AM26" s="36"/>
      <c r="AN26" s="35">
        <f>SUM(AN27:AN27)</f>
        <v>0</v>
      </c>
      <c r="AO26" s="80"/>
      <c r="AP26" s="81"/>
      <c r="AQ26" s="256"/>
      <c r="AR26" s="81"/>
    </row>
    <row r="27" spans="1:44" ht="18.899999999999999" customHeight="1" thickBot="1" x14ac:dyDescent="0.35">
      <c r="A27" s="99">
        <f>A25+1</f>
        <v>15</v>
      </c>
      <c r="B27" s="100" t="s">
        <v>299</v>
      </c>
      <c r="C27" s="101" t="s">
        <v>43</v>
      </c>
      <c r="D27" s="28">
        <f>SUM(F27:H27,K27:M27,P27:R27,U27:W27,Z27:AB27,AE27:AG27,AJ27:AL27)</f>
        <v>4</v>
      </c>
      <c r="E27" s="29">
        <f>SUM(J27,O27,T27,Y27,AD27,AI27,AN27)</f>
        <v>4</v>
      </c>
      <c r="F27" s="30"/>
      <c r="G27" s="102"/>
      <c r="H27" s="29"/>
      <c r="I27" s="103"/>
      <c r="J27" s="104"/>
      <c r="K27" s="29"/>
      <c r="L27" s="102"/>
      <c r="M27" s="29"/>
      <c r="N27" s="103"/>
      <c r="O27" s="104"/>
      <c r="P27" s="29">
        <v>3</v>
      </c>
      <c r="Q27" s="102">
        <v>1</v>
      </c>
      <c r="R27" s="29">
        <v>0</v>
      </c>
      <c r="S27" s="103" t="s">
        <v>28</v>
      </c>
      <c r="T27" s="104">
        <v>4</v>
      </c>
      <c r="U27" s="30"/>
      <c r="V27" s="102"/>
      <c r="W27" s="105"/>
      <c r="X27" s="103"/>
      <c r="Y27" s="104"/>
      <c r="Z27" s="30"/>
      <c r="AA27" s="102"/>
      <c r="AB27" s="29"/>
      <c r="AC27" s="103"/>
      <c r="AD27" s="104"/>
      <c r="AE27" s="30"/>
      <c r="AF27" s="102"/>
      <c r="AG27" s="29"/>
      <c r="AH27" s="103"/>
      <c r="AI27" s="104"/>
      <c r="AJ27" s="30"/>
      <c r="AK27" s="102"/>
      <c r="AL27" s="29"/>
      <c r="AM27" s="103"/>
      <c r="AN27" s="104"/>
      <c r="AO27" s="106"/>
      <c r="AP27" s="81"/>
      <c r="AQ27" s="312" t="s">
        <v>192</v>
      </c>
      <c r="AR27" s="295" t="s">
        <v>191</v>
      </c>
    </row>
    <row r="28" spans="1:44" ht="18.899999999999999" customHeight="1" x14ac:dyDescent="0.3">
      <c r="A28" s="107"/>
      <c r="B28" s="366" t="s">
        <v>44</v>
      </c>
      <c r="C28" s="367"/>
      <c r="D28" s="108">
        <f>SUM(D29:D30)</f>
        <v>5</v>
      </c>
      <c r="E28" s="109">
        <f>SUM(E29:E30)</f>
        <v>8</v>
      </c>
      <c r="F28" s="110">
        <f>SUM(F29:F30)</f>
        <v>0</v>
      </c>
      <c r="G28" s="111">
        <f>SUM(G29:G30)</f>
        <v>0</v>
      </c>
      <c r="H28" s="111">
        <f>SUM(H29:H30)</f>
        <v>0</v>
      </c>
      <c r="I28" s="111">
        <v>0</v>
      </c>
      <c r="J28" s="112">
        <f>SUM(J29:J30)</f>
        <v>0</v>
      </c>
      <c r="K28" s="108">
        <f>SUM(K29:K30)</f>
        <v>1</v>
      </c>
      <c r="L28" s="111">
        <f>SUM(L29:L30)</f>
        <v>2</v>
      </c>
      <c r="M28" s="111">
        <f>SUM(M29:M30)</f>
        <v>0</v>
      </c>
      <c r="N28" s="111"/>
      <c r="O28" s="109">
        <f>SUM(O29:O30)</f>
        <v>4</v>
      </c>
      <c r="P28" s="110">
        <f>SUM(P29:P30)</f>
        <v>0</v>
      </c>
      <c r="Q28" s="111">
        <f>SUM(Q29:Q30)</f>
        <v>2</v>
      </c>
      <c r="R28" s="111">
        <f>SUM(R29:R30)</f>
        <v>0</v>
      </c>
      <c r="S28" s="111"/>
      <c r="T28" s="112">
        <f>SUM(T29:T30)</f>
        <v>4</v>
      </c>
      <c r="U28" s="108">
        <f>SUM(U29:U30)</f>
        <v>0</v>
      </c>
      <c r="V28" s="111">
        <f>SUM(V29:V30)</f>
        <v>0</v>
      </c>
      <c r="W28" s="111">
        <f>SUM(W29:W30)</f>
        <v>0</v>
      </c>
      <c r="X28" s="111"/>
      <c r="Y28" s="109">
        <f>SUM(Y29:Y30)</f>
        <v>0</v>
      </c>
      <c r="Z28" s="110">
        <f>SUM(Z29:Z30)</f>
        <v>0</v>
      </c>
      <c r="AA28" s="111">
        <f>SUM(AA29:AA30)</f>
        <v>0</v>
      </c>
      <c r="AB28" s="111">
        <f>SUM(AB29:AB30)</f>
        <v>0</v>
      </c>
      <c r="AC28" s="111"/>
      <c r="AD28" s="112">
        <f>SUM(AD29:AD30)</f>
        <v>0</v>
      </c>
      <c r="AE28" s="108">
        <f>SUM(AE29:AE30)</f>
        <v>0</v>
      </c>
      <c r="AF28" s="111">
        <f>SUM(AF29:AF30)</f>
        <v>0</v>
      </c>
      <c r="AG28" s="111">
        <f>SUM(AG29:AG30)</f>
        <v>0</v>
      </c>
      <c r="AH28" s="111"/>
      <c r="AI28" s="109">
        <f>SUM(AI29:AI30)</f>
        <v>0</v>
      </c>
      <c r="AJ28" s="110">
        <f>SUM(AJ29:AJ30)</f>
        <v>0</v>
      </c>
      <c r="AK28" s="111">
        <f>SUM(AK29:AK30)</f>
        <v>0</v>
      </c>
      <c r="AL28" s="111">
        <f>SUM(AL29:AL30)</f>
        <v>0</v>
      </c>
      <c r="AM28" s="111"/>
      <c r="AN28" s="109">
        <f>SUM(AN29:AN30)</f>
        <v>0</v>
      </c>
      <c r="AO28" s="340"/>
      <c r="AP28" s="334"/>
      <c r="AQ28" s="335"/>
      <c r="AR28" s="334"/>
    </row>
    <row r="29" spans="1:44" ht="18.899999999999999" customHeight="1" thickBot="1" x14ac:dyDescent="0.3">
      <c r="A29" s="57">
        <f>A27+1</f>
        <v>16</v>
      </c>
      <c r="B29" s="113" t="s">
        <v>145</v>
      </c>
      <c r="C29" s="67" t="s">
        <v>173</v>
      </c>
      <c r="D29" s="60">
        <f>SUM(F29:H29,K29:M29,P29:R29,U29:W29,Z29:AB29,AE29:AG29,AJ29:AL29)</f>
        <v>3</v>
      </c>
      <c r="E29" s="61">
        <f>SUM(J29,O29,T29,Y29,AD29,AI29,AN29)</f>
        <v>4</v>
      </c>
      <c r="F29" s="62"/>
      <c r="G29" s="63"/>
      <c r="H29" s="61"/>
      <c r="I29" s="64"/>
      <c r="J29" s="65"/>
      <c r="K29" s="62">
        <v>1</v>
      </c>
      <c r="L29" s="114">
        <v>2</v>
      </c>
      <c r="M29" s="115"/>
      <c r="N29" s="116" t="s">
        <v>28</v>
      </c>
      <c r="O29" s="65">
        <v>4</v>
      </c>
      <c r="P29" s="61"/>
      <c r="Q29" s="63"/>
      <c r="R29" s="61"/>
      <c r="S29" s="64"/>
      <c r="T29" s="65"/>
      <c r="U29" s="61"/>
      <c r="V29" s="63"/>
      <c r="W29" s="61"/>
      <c r="X29" s="64"/>
      <c r="Y29" s="65"/>
      <c r="Z29" s="61"/>
      <c r="AA29" s="63"/>
      <c r="AB29" s="61"/>
      <c r="AC29" s="64"/>
      <c r="AD29" s="65"/>
      <c r="AE29" s="62"/>
      <c r="AF29" s="63"/>
      <c r="AG29" s="61"/>
      <c r="AH29" s="64"/>
      <c r="AI29" s="65"/>
      <c r="AJ29" s="62"/>
      <c r="AK29" s="63"/>
      <c r="AL29" s="61"/>
      <c r="AM29" s="64"/>
      <c r="AN29" s="65"/>
      <c r="AO29" s="90" t="s">
        <v>368</v>
      </c>
      <c r="AP29" s="89" t="s">
        <v>143</v>
      </c>
      <c r="AQ29" s="325" t="s">
        <v>200</v>
      </c>
      <c r="AR29" s="89" t="s">
        <v>199</v>
      </c>
    </row>
    <row r="30" spans="1:44" ht="18.899999999999999" customHeight="1" thickBot="1" x14ac:dyDescent="0.3">
      <c r="A30" s="57">
        <f>A29+1</f>
        <v>17</v>
      </c>
      <c r="B30" s="117" t="s">
        <v>300</v>
      </c>
      <c r="C30" s="118" t="s">
        <v>174</v>
      </c>
      <c r="D30" s="119">
        <f>SUM(F30:H30,K30:M30,P30:R30,U30:W30,Z30:AB30,AE30:AG30,AJ30:AL30)</f>
        <v>2</v>
      </c>
      <c r="E30" s="120">
        <f>SUM(J30,O30,T30,Y30,AD30,AI30,AN30)</f>
        <v>4</v>
      </c>
      <c r="F30" s="121"/>
      <c r="G30" s="122"/>
      <c r="H30" s="120"/>
      <c r="I30" s="123"/>
      <c r="J30" s="124"/>
      <c r="K30" s="120"/>
      <c r="L30" s="122"/>
      <c r="M30" s="120"/>
      <c r="N30" s="123"/>
      <c r="O30" s="124"/>
      <c r="P30" s="120">
        <v>0</v>
      </c>
      <c r="Q30" s="122">
        <v>2</v>
      </c>
      <c r="R30" s="120"/>
      <c r="S30" s="123" t="s">
        <v>28</v>
      </c>
      <c r="T30" s="124">
        <v>4</v>
      </c>
      <c r="U30" s="120"/>
      <c r="V30" s="122"/>
      <c r="W30" s="120"/>
      <c r="X30" s="123"/>
      <c r="Y30" s="124"/>
      <c r="Z30" s="120"/>
      <c r="AA30" s="122"/>
      <c r="AB30" s="120"/>
      <c r="AC30" s="123"/>
      <c r="AD30" s="124"/>
      <c r="AE30" s="121"/>
      <c r="AF30" s="122"/>
      <c r="AG30" s="120"/>
      <c r="AH30" s="123"/>
      <c r="AI30" s="124"/>
      <c r="AJ30" s="121"/>
      <c r="AK30" s="122"/>
      <c r="AL30" s="120"/>
      <c r="AM30" s="123"/>
      <c r="AN30" s="124"/>
      <c r="AO30" s="336" t="s">
        <v>145</v>
      </c>
      <c r="AP30" s="79" t="s">
        <v>293</v>
      </c>
      <c r="AQ30" s="336" t="s">
        <v>205</v>
      </c>
      <c r="AR30" s="79" t="s">
        <v>204</v>
      </c>
    </row>
    <row r="31" spans="1:44" ht="18.899999999999999" customHeight="1" thickBot="1" x14ac:dyDescent="0.35">
      <c r="A31" s="99"/>
      <c r="B31" s="297" t="s">
        <v>45</v>
      </c>
      <c r="C31" s="101"/>
      <c r="D31" s="28">
        <f t="shared" ref="D31:AN31" si="0">SUM(D32:D44)</f>
        <v>55</v>
      </c>
      <c r="E31" s="29">
        <f t="shared" si="0"/>
        <v>57</v>
      </c>
      <c r="F31" s="30">
        <f t="shared" si="0"/>
        <v>2</v>
      </c>
      <c r="G31" s="102">
        <f t="shared" si="0"/>
        <v>0</v>
      </c>
      <c r="H31" s="29">
        <f t="shared" si="0"/>
        <v>3</v>
      </c>
      <c r="I31" s="103">
        <f t="shared" si="0"/>
        <v>0</v>
      </c>
      <c r="J31" s="104">
        <f t="shared" si="0"/>
        <v>5</v>
      </c>
      <c r="K31" s="29">
        <f t="shared" si="0"/>
        <v>4</v>
      </c>
      <c r="L31" s="102">
        <f t="shared" si="0"/>
        <v>2</v>
      </c>
      <c r="M31" s="29">
        <f t="shared" si="0"/>
        <v>3</v>
      </c>
      <c r="N31" s="103">
        <f t="shared" si="0"/>
        <v>0</v>
      </c>
      <c r="O31" s="104">
        <f t="shared" si="0"/>
        <v>9</v>
      </c>
      <c r="P31" s="29">
        <f t="shared" si="0"/>
        <v>2</v>
      </c>
      <c r="Q31" s="102">
        <f t="shared" si="0"/>
        <v>0</v>
      </c>
      <c r="R31" s="29">
        <f t="shared" si="0"/>
        <v>2</v>
      </c>
      <c r="S31" s="103">
        <f t="shared" si="0"/>
        <v>0</v>
      </c>
      <c r="T31" s="104">
        <f t="shared" si="0"/>
        <v>4</v>
      </c>
      <c r="U31" s="30">
        <f t="shared" si="0"/>
        <v>9</v>
      </c>
      <c r="V31" s="102">
        <f t="shared" si="0"/>
        <v>5</v>
      </c>
      <c r="W31" s="105">
        <f t="shared" si="0"/>
        <v>7</v>
      </c>
      <c r="X31" s="103">
        <f t="shared" si="0"/>
        <v>0</v>
      </c>
      <c r="Y31" s="104">
        <f t="shared" si="0"/>
        <v>21</v>
      </c>
      <c r="Z31" s="30">
        <f t="shared" si="0"/>
        <v>7</v>
      </c>
      <c r="AA31" s="102">
        <f t="shared" si="0"/>
        <v>0</v>
      </c>
      <c r="AB31" s="29">
        <f t="shared" si="0"/>
        <v>9</v>
      </c>
      <c r="AC31" s="103">
        <f t="shared" si="0"/>
        <v>0</v>
      </c>
      <c r="AD31" s="104">
        <f t="shared" si="0"/>
        <v>18</v>
      </c>
      <c r="AE31" s="30">
        <f t="shared" si="0"/>
        <v>0</v>
      </c>
      <c r="AF31" s="102">
        <f t="shared" si="0"/>
        <v>0</v>
      </c>
      <c r="AG31" s="29">
        <f t="shared" si="0"/>
        <v>0</v>
      </c>
      <c r="AH31" s="103">
        <f t="shared" si="0"/>
        <v>0</v>
      </c>
      <c r="AI31" s="104">
        <f t="shared" si="0"/>
        <v>0</v>
      </c>
      <c r="AJ31" s="30">
        <f t="shared" si="0"/>
        <v>0</v>
      </c>
      <c r="AK31" s="102">
        <f t="shared" si="0"/>
        <v>0</v>
      </c>
      <c r="AL31" s="29">
        <f t="shared" si="0"/>
        <v>0</v>
      </c>
      <c r="AM31" s="103">
        <f t="shared" si="0"/>
        <v>0</v>
      </c>
      <c r="AN31" s="104">
        <f t="shared" si="0"/>
        <v>0</v>
      </c>
      <c r="AO31" s="106"/>
      <c r="AP31" s="81"/>
      <c r="AQ31" s="312"/>
      <c r="AR31" s="81"/>
    </row>
    <row r="32" spans="1:44" ht="18.899999999999999" customHeight="1" x14ac:dyDescent="0.25">
      <c r="A32" s="57">
        <f>A30+1</f>
        <v>18</v>
      </c>
      <c r="B32" s="125" t="s">
        <v>46</v>
      </c>
      <c r="C32" s="126" t="s">
        <v>47</v>
      </c>
      <c r="D32" s="60">
        <f t="shared" ref="D32:D44" si="1">SUM(F32:H32,K32:M32,P32:R32,U32:W32,Z32:AB32,AE32:AG32,AJ32:AL32)</f>
        <v>5</v>
      </c>
      <c r="E32" s="61">
        <f t="shared" ref="E32:E44" si="2">SUM(J32,O32,T32,Y32,AD32,AI32,AN32)</f>
        <v>5</v>
      </c>
      <c r="F32" s="127">
        <v>2</v>
      </c>
      <c r="G32" s="128">
        <v>0</v>
      </c>
      <c r="H32" s="129">
        <v>3</v>
      </c>
      <c r="I32" s="130" t="s">
        <v>23</v>
      </c>
      <c r="J32" s="131">
        <v>5</v>
      </c>
      <c r="K32" s="127"/>
      <c r="L32" s="128"/>
      <c r="M32" s="129"/>
      <c r="N32" s="130"/>
      <c r="O32" s="131"/>
      <c r="P32" s="129"/>
      <c r="Q32" s="128"/>
      <c r="R32" s="129"/>
      <c r="S32" s="130"/>
      <c r="T32" s="131"/>
      <c r="U32" s="129"/>
      <c r="V32" s="128"/>
      <c r="W32" s="129"/>
      <c r="X32" s="130"/>
      <c r="Y32" s="131"/>
      <c r="Z32" s="129"/>
      <c r="AA32" s="128"/>
      <c r="AB32" s="129"/>
      <c r="AC32" s="130"/>
      <c r="AD32" s="131"/>
      <c r="AE32" s="127"/>
      <c r="AF32" s="128"/>
      <c r="AG32" s="129"/>
      <c r="AH32" s="130"/>
      <c r="AI32" s="131"/>
      <c r="AJ32" s="127"/>
      <c r="AK32" s="128"/>
      <c r="AL32" s="129"/>
      <c r="AM32" s="130"/>
      <c r="AN32" s="131"/>
      <c r="AO32" s="341"/>
      <c r="AP32" s="328"/>
      <c r="AQ32" s="330" t="s">
        <v>195</v>
      </c>
      <c r="AR32" s="328" t="s">
        <v>47</v>
      </c>
    </row>
    <row r="33" spans="1:46" ht="18.899999999999999" customHeight="1" x14ac:dyDescent="0.25">
      <c r="A33" s="57">
        <f>A32+1</f>
        <v>19</v>
      </c>
      <c r="B33" s="86" t="s">
        <v>48</v>
      </c>
      <c r="C33" s="67" t="s">
        <v>49</v>
      </c>
      <c r="D33" s="60">
        <f t="shared" si="1"/>
        <v>5</v>
      </c>
      <c r="E33" s="61">
        <f t="shared" si="2"/>
        <v>5</v>
      </c>
      <c r="F33" s="62"/>
      <c r="G33" s="63"/>
      <c r="H33" s="61"/>
      <c r="I33" s="64"/>
      <c r="J33" s="87"/>
      <c r="K33" s="62">
        <v>2</v>
      </c>
      <c r="L33" s="63">
        <v>0</v>
      </c>
      <c r="M33" s="88">
        <v>3</v>
      </c>
      <c r="N33" s="63" t="s">
        <v>23</v>
      </c>
      <c r="O33" s="65">
        <v>5</v>
      </c>
      <c r="P33" s="61"/>
      <c r="Q33" s="63"/>
      <c r="R33" s="61"/>
      <c r="S33" s="64"/>
      <c r="T33" s="87"/>
      <c r="U33" s="61"/>
      <c r="V33" s="63"/>
      <c r="W33" s="61"/>
      <c r="X33" s="64"/>
      <c r="Y33" s="87"/>
      <c r="Z33" s="61"/>
      <c r="AA33" s="63"/>
      <c r="AB33" s="88"/>
      <c r="AC33" s="64"/>
      <c r="AD33" s="87"/>
      <c r="AE33" s="62"/>
      <c r="AF33" s="63"/>
      <c r="AG33" s="61"/>
      <c r="AH33" s="64"/>
      <c r="AI33" s="87"/>
      <c r="AJ33" s="62"/>
      <c r="AK33" s="63"/>
      <c r="AL33" s="61"/>
      <c r="AM33" s="64"/>
      <c r="AN33" s="87"/>
      <c r="AO33" s="338" t="s">
        <v>46</v>
      </c>
      <c r="AP33" s="329" t="s">
        <v>47</v>
      </c>
      <c r="AQ33" s="326" t="s">
        <v>196</v>
      </c>
      <c r="AR33" s="329" t="s">
        <v>49</v>
      </c>
    </row>
    <row r="34" spans="1:46" ht="18.899999999999999" customHeight="1" x14ac:dyDescent="0.25">
      <c r="A34" s="57">
        <f t="shared" ref="A34:A44" si="3">A33+1</f>
        <v>20</v>
      </c>
      <c r="B34" s="86" t="s">
        <v>301</v>
      </c>
      <c r="C34" s="67" t="s">
        <v>50</v>
      </c>
      <c r="D34" s="60">
        <f t="shared" si="1"/>
        <v>4</v>
      </c>
      <c r="E34" s="61">
        <f t="shared" si="2"/>
        <v>4</v>
      </c>
      <c r="F34" s="62"/>
      <c r="G34" s="63"/>
      <c r="H34" s="61"/>
      <c r="I34" s="64"/>
      <c r="J34" s="87"/>
      <c r="K34" s="62">
        <v>2</v>
      </c>
      <c r="L34" s="63">
        <v>2</v>
      </c>
      <c r="M34" s="88">
        <v>0</v>
      </c>
      <c r="N34" s="63" t="s">
        <v>23</v>
      </c>
      <c r="O34" s="65">
        <v>4</v>
      </c>
      <c r="P34" s="61"/>
      <c r="Q34" s="63"/>
      <c r="R34" s="61"/>
      <c r="S34" s="64"/>
      <c r="T34" s="87"/>
      <c r="U34" s="61"/>
      <c r="V34" s="63"/>
      <c r="W34" s="61"/>
      <c r="X34" s="64"/>
      <c r="Y34" s="87"/>
      <c r="Z34" s="61"/>
      <c r="AA34" s="63"/>
      <c r="AB34" s="88"/>
      <c r="AC34" s="64"/>
      <c r="AD34" s="87"/>
      <c r="AE34" s="62"/>
      <c r="AF34" s="63"/>
      <c r="AG34" s="61"/>
      <c r="AH34" s="64"/>
      <c r="AI34" s="87"/>
      <c r="AJ34" s="62"/>
      <c r="AK34" s="63"/>
      <c r="AL34" s="61"/>
      <c r="AM34" s="64"/>
      <c r="AN34" s="87"/>
      <c r="AO34" s="338"/>
      <c r="AP34" s="329"/>
      <c r="AQ34" s="326" t="s">
        <v>197</v>
      </c>
      <c r="AR34" s="329" t="s">
        <v>50</v>
      </c>
    </row>
    <row r="35" spans="1:46" ht="18.899999999999999" customHeight="1" x14ac:dyDescent="0.25">
      <c r="A35" s="57">
        <f t="shared" si="3"/>
        <v>21</v>
      </c>
      <c r="B35" s="86" t="s">
        <v>302</v>
      </c>
      <c r="C35" s="67" t="s">
        <v>141</v>
      </c>
      <c r="D35" s="60">
        <f t="shared" si="1"/>
        <v>5</v>
      </c>
      <c r="E35" s="61">
        <f t="shared" si="2"/>
        <v>5</v>
      </c>
      <c r="F35" s="62"/>
      <c r="G35" s="63"/>
      <c r="H35" s="61"/>
      <c r="I35" s="64"/>
      <c r="J35" s="87"/>
      <c r="K35" s="62"/>
      <c r="L35" s="63"/>
      <c r="M35" s="88"/>
      <c r="N35" s="63"/>
      <c r="O35" s="65"/>
      <c r="P35" s="61"/>
      <c r="Q35" s="63"/>
      <c r="R35" s="61"/>
      <c r="S35" s="64"/>
      <c r="T35" s="87"/>
      <c r="U35" s="61">
        <v>2</v>
      </c>
      <c r="V35" s="63">
        <v>3</v>
      </c>
      <c r="W35" s="61">
        <v>0</v>
      </c>
      <c r="X35" s="64" t="s">
        <v>23</v>
      </c>
      <c r="Y35" s="87">
        <v>5</v>
      </c>
      <c r="Z35" s="61"/>
      <c r="AA35" s="63"/>
      <c r="AB35" s="88"/>
      <c r="AC35" s="64"/>
      <c r="AD35" s="87"/>
      <c r="AE35" s="62"/>
      <c r="AF35" s="63"/>
      <c r="AG35" s="61"/>
      <c r="AH35" s="64"/>
      <c r="AI35" s="87"/>
      <c r="AJ35" s="62"/>
      <c r="AK35" s="63"/>
      <c r="AL35" s="61"/>
      <c r="AM35" s="64"/>
      <c r="AN35" s="87"/>
      <c r="AO35" s="338"/>
      <c r="AP35" s="329"/>
      <c r="AQ35" s="326" t="s">
        <v>198</v>
      </c>
      <c r="AR35" s="329" t="s">
        <v>201</v>
      </c>
    </row>
    <row r="36" spans="1:46" ht="18.899999999999999" customHeight="1" x14ac:dyDescent="0.25">
      <c r="A36" s="57">
        <f t="shared" si="3"/>
        <v>22</v>
      </c>
      <c r="B36" s="86" t="s">
        <v>303</v>
      </c>
      <c r="C36" s="67" t="s">
        <v>51</v>
      </c>
      <c r="D36" s="60">
        <f t="shared" si="1"/>
        <v>4</v>
      </c>
      <c r="E36" s="61">
        <f t="shared" si="2"/>
        <v>4</v>
      </c>
      <c r="F36" s="62"/>
      <c r="G36" s="63"/>
      <c r="H36" s="61"/>
      <c r="I36" s="64"/>
      <c r="J36" s="87"/>
      <c r="K36" s="62"/>
      <c r="L36" s="63"/>
      <c r="M36" s="88"/>
      <c r="N36" s="63"/>
      <c r="O36" s="65"/>
      <c r="P36" s="61">
        <v>2</v>
      </c>
      <c r="Q36" s="63">
        <v>0</v>
      </c>
      <c r="R36" s="61">
        <v>2</v>
      </c>
      <c r="S36" s="64" t="s">
        <v>23</v>
      </c>
      <c r="T36" s="87">
        <v>4</v>
      </c>
      <c r="U36" s="61"/>
      <c r="V36" s="63"/>
      <c r="W36" s="61"/>
      <c r="X36" s="64"/>
      <c r="Y36" s="87"/>
      <c r="Z36" s="61"/>
      <c r="AA36" s="63"/>
      <c r="AB36" s="88"/>
      <c r="AC36" s="64"/>
      <c r="AD36" s="87"/>
      <c r="AE36" s="62"/>
      <c r="AF36" s="63"/>
      <c r="AG36" s="61"/>
      <c r="AH36" s="64"/>
      <c r="AI36" s="87"/>
      <c r="AJ36" s="62"/>
      <c r="AK36" s="63"/>
      <c r="AL36" s="61"/>
      <c r="AM36" s="64"/>
      <c r="AN36" s="87"/>
      <c r="AO36" s="342" t="s">
        <v>348</v>
      </c>
      <c r="AP36" s="329" t="s">
        <v>26</v>
      </c>
      <c r="AQ36" s="325" t="s">
        <v>202</v>
      </c>
      <c r="AR36" s="329" t="s">
        <v>51</v>
      </c>
    </row>
    <row r="37" spans="1:46" ht="18.899999999999999" customHeight="1" x14ac:dyDescent="0.25">
      <c r="A37" s="57">
        <f t="shared" si="3"/>
        <v>23</v>
      </c>
      <c r="B37" s="86" t="s">
        <v>304</v>
      </c>
      <c r="C37" s="67" t="s">
        <v>52</v>
      </c>
      <c r="D37" s="60">
        <f t="shared" si="1"/>
        <v>4</v>
      </c>
      <c r="E37" s="61">
        <f t="shared" si="2"/>
        <v>4</v>
      </c>
      <c r="F37" s="62"/>
      <c r="G37" s="63"/>
      <c r="H37" s="61"/>
      <c r="I37" s="64"/>
      <c r="J37" s="87"/>
      <c r="K37" s="62"/>
      <c r="L37" s="63"/>
      <c r="M37" s="88"/>
      <c r="N37" s="63"/>
      <c r="O37" s="65"/>
      <c r="P37" s="61"/>
      <c r="Q37" s="63"/>
      <c r="R37" s="61"/>
      <c r="S37" s="64"/>
      <c r="T37" s="87"/>
      <c r="U37" s="61">
        <v>2</v>
      </c>
      <c r="V37" s="63">
        <v>0</v>
      </c>
      <c r="W37" s="61">
        <v>2</v>
      </c>
      <c r="X37" s="64" t="s">
        <v>23</v>
      </c>
      <c r="Y37" s="87">
        <v>4</v>
      </c>
      <c r="Z37" s="61"/>
      <c r="AA37" s="63"/>
      <c r="AB37" s="88"/>
      <c r="AC37" s="64"/>
      <c r="AD37" s="87"/>
      <c r="AE37" s="62"/>
      <c r="AF37" s="63"/>
      <c r="AG37" s="61"/>
      <c r="AH37" s="64"/>
      <c r="AI37" s="87"/>
      <c r="AJ37" s="62"/>
      <c r="AK37" s="63"/>
      <c r="AL37" s="61"/>
      <c r="AM37" s="64"/>
      <c r="AN37" s="87"/>
      <c r="AO37" s="325" t="s">
        <v>303</v>
      </c>
      <c r="AP37" s="329" t="s">
        <v>51</v>
      </c>
      <c r="AQ37" s="325" t="s">
        <v>203</v>
      </c>
      <c r="AR37" s="329" t="s">
        <v>52</v>
      </c>
    </row>
    <row r="38" spans="1:46" ht="18.899999999999999" customHeight="1" x14ac:dyDescent="0.25">
      <c r="A38" s="57">
        <f t="shared" si="3"/>
        <v>24</v>
      </c>
      <c r="B38" s="86" t="s">
        <v>305</v>
      </c>
      <c r="C38" s="67" t="s">
        <v>53</v>
      </c>
      <c r="D38" s="60">
        <f t="shared" si="1"/>
        <v>4</v>
      </c>
      <c r="E38" s="61">
        <f t="shared" si="2"/>
        <v>4</v>
      </c>
      <c r="F38" s="62"/>
      <c r="G38" s="63"/>
      <c r="H38" s="61"/>
      <c r="I38" s="64"/>
      <c r="J38" s="87"/>
      <c r="K38" s="62"/>
      <c r="L38" s="63"/>
      <c r="M38" s="88"/>
      <c r="N38" s="63"/>
      <c r="O38" s="65"/>
      <c r="P38" s="61"/>
      <c r="Q38" s="63"/>
      <c r="R38" s="61"/>
      <c r="S38" s="64"/>
      <c r="T38" s="87"/>
      <c r="U38" s="61">
        <v>2</v>
      </c>
      <c r="V38" s="63">
        <v>2</v>
      </c>
      <c r="W38" s="61">
        <v>0</v>
      </c>
      <c r="X38" s="64" t="s">
        <v>28</v>
      </c>
      <c r="Y38" s="87">
        <v>4</v>
      </c>
      <c r="Z38" s="61"/>
      <c r="AA38" s="63"/>
      <c r="AB38" s="88"/>
      <c r="AC38" s="64"/>
      <c r="AD38" s="87"/>
      <c r="AE38" s="62"/>
      <c r="AF38" s="63"/>
      <c r="AG38" s="61"/>
      <c r="AH38" s="64"/>
      <c r="AI38" s="87"/>
      <c r="AJ38" s="62"/>
      <c r="AK38" s="63"/>
      <c r="AL38" s="61"/>
      <c r="AM38" s="64"/>
      <c r="AN38" s="87"/>
      <c r="AO38" s="338"/>
      <c r="AP38" s="329"/>
      <c r="AQ38" s="326"/>
      <c r="AR38" s="329"/>
    </row>
    <row r="39" spans="1:46" ht="18.899999999999999" customHeight="1" x14ac:dyDescent="0.25">
      <c r="A39" s="57">
        <f t="shared" si="3"/>
        <v>25</v>
      </c>
      <c r="B39" s="86" t="s">
        <v>306</v>
      </c>
      <c r="C39" s="67" t="s">
        <v>54</v>
      </c>
      <c r="D39" s="60">
        <f t="shared" si="1"/>
        <v>4</v>
      </c>
      <c r="E39" s="61">
        <f t="shared" si="2"/>
        <v>4</v>
      </c>
      <c r="F39" s="62"/>
      <c r="G39" s="63"/>
      <c r="H39" s="61"/>
      <c r="I39" s="64"/>
      <c r="J39" s="87"/>
      <c r="K39" s="62"/>
      <c r="L39" s="63"/>
      <c r="M39" s="88"/>
      <c r="N39" s="63"/>
      <c r="O39" s="65"/>
      <c r="P39" s="61"/>
      <c r="Q39" s="63"/>
      <c r="R39" s="61"/>
      <c r="S39" s="64"/>
      <c r="T39" s="87"/>
      <c r="U39" s="61">
        <v>2</v>
      </c>
      <c r="V39" s="63">
        <v>0</v>
      </c>
      <c r="W39" s="61">
        <v>2</v>
      </c>
      <c r="X39" s="64" t="s">
        <v>23</v>
      </c>
      <c r="Y39" s="87">
        <v>4</v>
      </c>
      <c r="Z39" s="61"/>
      <c r="AA39" s="63"/>
      <c r="AB39" s="88"/>
      <c r="AC39" s="64"/>
      <c r="AD39" s="87"/>
      <c r="AE39" s="62"/>
      <c r="AF39" s="63"/>
      <c r="AG39" s="61"/>
      <c r="AH39" s="64"/>
      <c r="AI39" s="87"/>
      <c r="AJ39" s="62"/>
      <c r="AK39" s="63"/>
      <c r="AL39" s="61"/>
      <c r="AM39" s="64"/>
      <c r="AN39" s="87"/>
      <c r="AO39" s="325" t="s">
        <v>48</v>
      </c>
      <c r="AP39" s="329" t="s">
        <v>49</v>
      </c>
      <c r="AQ39" s="325" t="s">
        <v>206</v>
      </c>
      <c r="AR39" s="329" t="s">
        <v>54</v>
      </c>
    </row>
    <row r="40" spans="1:46" ht="18.899999999999999" customHeight="1" x14ac:dyDescent="0.25">
      <c r="A40" s="57">
        <f t="shared" si="3"/>
        <v>26</v>
      </c>
      <c r="B40" s="86" t="s">
        <v>307</v>
      </c>
      <c r="C40" s="67" t="s">
        <v>55</v>
      </c>
      <c r="D40" s="60">
        <f t="shared" si="1"/>
        <v>5</v>
      </c>
      <c r="E40" s="61">
        <f t="shared" si="2"/>
        <v>6</v>
      </c>
      <c r="F40" s="62"/>
      <c r="G40" s="63"/>
      <c r="H40" s="61"/>
      <c r="I40" s="64"/>
      <c r="J40" s="87"/>
      <c r="K40" s="62"/>
      <c r="L40" s="63"/>
      <c r="M40" s="88"/>
      <c r="N40" s="63"/>
      <c r="O40" s="65"/>
      <c r="P40" s="61"/>
      <c r="Q40" s="63"/>
      <c r="R40" s="61"/>
      <c r="S40" s="64"/>
      <c r="T40" s="87"/>
      <c r="U40" s="61"/>
      <c r="V40" s="63"/>
      <c r="W40" s="61"/>
      <c r="X40" s="64"/>
      <c r="Y40" s="87"/>
      <c r="Z40" s="61">
        <v>2</v>
      </c>
      <c r="AA40" s="63">
        <v>0</v>
      </c>
      <c r="AB40" s="88">
        <v>3</v>
      </c>
      <c r="AC40" s="64" t="s">
        <v>23</v>
      </c>
      <c r="AD40" s="87">
        <v>6</v>
      </c>
      <c r="AE40" s="62"/>
      <c r="AF40" s="63"/>
      <c r="AG40" s="61"/>
      <c r="AH40" s="64"/>
      <c r="AI40" s="87"/>
      <c r="AJ40" s="62"/>
      <c r="AK40" s="63"/>
      <c r="AL40" s="61"/>
      <c r="AM40" s="64"/>
      <c r="AN40" s="87"/>
      <c r="AO40" s="325" t="s">
        <v>311</v>
      </c>
      <c r="AP40" s="329" t="s">
        <v>56</v>
      </c>
      <c r="AQ40" s="325" t="s">
        <v>207</v>
      </c>
      <c r="AR40" s="329" t="s">
        <v>55</v>
      </c>
    </row>
    <row r="41" spans="1:46" ht="18.899999999999999" customHeight="1" x14ac:dyDescent="0.25">
      <c r="A41" s="57">
        <f t="shared" si="3"/>
        <v>27</v>
      </c>
      <c r="B41" s="86" t="s">
        <v>308</v>
      </c>
      <c r="C41" s="67" t="s">
        <v>57</v>
      </c>
      <c r="D41" s="60">
        <f t="shared" si="1"/>
        <v>3</v>
      </c>
      <c r="E41" s="61">
        <f t="shared" si="2"/>
        <v>4</v>
      </c>
      <c r="F41" s="62"/>
      <c r="G41" s="63"/>
      <c r="H41" s="61"/>
      <c r="I41" s="64"/>
      <c r="J41" s="87"/>
      <c r="K41" s="62"/>
      <c r="L41" s="63"/>
      <c r="M41" s="88"/>
      <c r="N41" s="63"/>
      <c r="O41" s="65"/>
      <c r="P41" s="61"/>
      <c r="Q41" s="63"/>
      <c r="R41" s="61"/>
      <c r="S41" s="64"/>
      <c r="T41" s="87"/>
      <c r="U41" s="61"/>
      <c r="V41" s="63"/>
      <c r="W41" s="61"/>
      <c r="X41" s="64"/>
      <c r="Y41" s="87"/>
      <c r="Z41" s="61">
        <v>1</v>
      </c>
      <c r="AA41" s="63">
        <v>0</v>
      </c>
      <c r="AB41" s="88">
        <v>2</v>
      </c>
      <c r="AC41" s="64" t="s">
        <v>28</v>
      </c>
      <c r="AD41" s="87">
        <v>4</v>
      </c>
      <c r="AE41" s="62"/>
      <c r="AF41" s="63"/>
      <c r="AG41" s="61"/>
      <c r="AH41" s="64"/>
      <c r="AI41" s="87"/>
      <c r="AJ41" s="62"/>
      <c r="AK41" s="63"/>
      <c r="AL41" s="61"/>
      <c r="AM41" s="64"/>
      <c r="AN41" s="87"/>
      <c r="AO41" s="325" t="s">
        <v>296</v>
      </c>
      <c r="AP41" s="329" t="s">
        <v>34</v>
      </c>
      <c r="AQ41" s="325" t="s">
        <v>208</v>
      </c>
      <c r="AR41" s="329" t="s">
        <v>57</v>
      </c>
    </row>
    <row r="42" spans="1:46" ht="18.899999999999999" customHeight="1" x14ac:dyDescent="0.25">
      <c r="A42" s="57">
        <f t="shared" si="3"/>
        <v>28</v>
      </c>
      <c r="B42" s="86" t="s">
        <v>309</v>
      </c>
      <c r="C42" s="67" t="s">
        <v>58</v>
      </c>
      <c r="D42" s="60">
        <f t="shared" si="1"/>
        <v>4</v>
      </c>
      <c r="E42" s="61">
        <f t="shared" si="2"/>
        <v>4</v>
      </c>
      <c r="F42" s="62"/>
      <c r="G42" s="63"/>
      <c r="H42" s="61"/>
      <c r="I42" s="64"/>
      <c r="J42" s="87"/>
      <c r="K42" s="62"/>
      <c r="L42" s="63"/>
      <c r="M42" s="88"/>
      <c r="N42" s="63"/>
      <c r="O42" s="65"/>
      <c r="P42" s="61"/>
      <c r="Q42" s="63"/>
      <c r="R42" s="61"/>
      <c r="S42" s="64"/>
      <c r="T42" s="87"/>
      <c r="U42" s="61"/>
      <c r="V42" s="63"/>
      <c r="W42" s="61"/>
      <c r="X42" s="64"/>
      <c r="Y42" s="87"/>
      <c r="Z42" s="61">
        <v>2</v>
      </c>
      <c r="AA42" s="63">
        <v>0</v>
      </c>
      <c r="AB42" s="88">
        <v>2</v>
      </c>
      <c r="AC42" s="64" t="s">
        <v>23</v>
      </c>
      <c r="AD42" s="87">
        <v>4</v>
      </c>
      <c r="AE42" s="62"/>
      <c r="AF42" s="63"/>
      <c r="AG42" s="61"/>
      <c r="AH42" s="64"/>
      <c r="AI42" s="87"/>
      <c r="AJ42" s="62"/>
      <c r="AK42" s="63"/>
      <c r="AL42" s="61"/>
      <c r="AM42" s="64"/>
      <c r="AN42" s="87"/>
      <c r="AO42" s="325" t="s">
        <v>303</v>
      </c>
      <c r="AP42" s="329" t="s">
        <v>51</v>
      </c>
      <c r="AQ42" s="325" t="s">
        <v>209</v>
      </c>
      <c r="AR42" s="329" t="s">
        <v>58</v>
      </c>
    </row>
    <row r="43" spans="1:46" ht="18.899999999999999" customHeight="1" x14ac:dyDescent="0.25">
      <c r="A43" s="57">
        <f t="shared" si="3"/>
        <v>29</v>
      </c>
      <c r="B43" s="86" t="s">
        <v>310</v>
      </c>
      <c r="C43" s="67" t="s">
        <v>59</v>
      </c>
      <c r="D43" s="60">
        <f t="shared" si="1"/>
        <v>4</v>
      </c>
      <c r="E43" s="61">
        <f t="shared" si="2"/>
        <v>4</v>
      </c>
      <c r="F43" s="62"/>
      <c r="G43" s="63"/>
      <c r="H43" s="61"/>
      <c r="I43" s="64"/>
      <c r="J43" s="87"/>
      <c r="K43" s="62"/>
      <c r="L43" s="63"/>
      <c r="M43" s="88"/>
      <c r="N43" s="63"/>
      <c r="O43" s="65"/>
      <c r="P43" s="61"/>
      <c r="Q43" s="63"/>
      <c r="R43" s="61"/>
      <c r="S43" s="64"/>
      <c r="T43" s="87"/>
      <c r="U43" s="61"/>
      <c r="V43" s="63"/>
      <c r="W43" s="61"/>
      <c r="X43" s="64"/>
      <c r="Y43" s="87"/>
      <c r="Z43" s="61">
        <v>2</v>
      </c>
      <c r="AA43" s="63">
        <v>0</v>
      </c>
      <c r="AB43" s="88">
        <v>2</v>
      </c>
      <c r="AC43" s="64" t="s">
        <v>23</v>
      </c>
      <c r="AD43" s="87">
        <v>4</v>
      </c>
      <c r="AE43" s="62"/>
      <c r="AF43" s="63"/>
      <c r="AG43" s="61"/>
      <c r="AH43" s="64"/>
      <c r="AI43" s="87"/>
      <c r="AJ43" s="62"/>
      <c r="AK43" s="63"/>
      <c r="AL43" s="61"/>
      <c r="AM43" s="64"/>
      <c r="AN43" s="87"/>
      <c r="AO43" s="325" t="s">
        <v>311</v>
      </c>
      <c r="AP43" s="329" t="s">
        <v>56</v>
      </c>
      <c r="AQ43" s="325" t="s">
        <v>210</v>
      </c>
      <c r="AR43" s="329" t="s">
        <v>59</v>
      </c>
    </row>
    <row r="44" spans="1:46" ht="18.899999999999999" customHeight="1" thickBot="1" x14ac:dyDescent="0.3">
      <c r="A44" s="57">
        <f t="shared" si="3"/>
        <v>30</v>
      </c>
      <c r="B44" s="133" t="s">
        <v>311</v>
      </c>
      <c r="C44" s="134" t="s">
        <v>56</v>
      </c>
      <c r="D44" s="135">
        <f t="shared" si="1"/>
        <v>4</v>
      </c>
      <c r="E44" s="136">
        <f t="shared" si="2"/>
        <v>4</v>
      </c>
      <c r="F44" s="137"/>
      <c r="G44" s="138"/>
      <c r="H44" s="135"/>
      <c r="I44" s="139"/>
      <c r="J44" s="136"/>
      <c r="K44" s="137"/>
      <c r="L44" s="138"/>
      <c r="M44" s="135"/>
      <c r="N44" s="139"/>
      <c r="O44" s="136"/>
      <c r="P44" s="135"/>
      <c r="Q44" s="138"/>
      <c r="R44" s="135"/>
      <c r="S44" s="139"/>
      <c r="T44" s="136"/>
      <c r="U44" s="135">
        <v>1</v>
      </c>
      <c r="V44" s="138">
        <v>0</v>
      </c>
      <c r="W44" s="135">
        <v>3</v>
      </c>
      <c r="X44" s="139" t="s">
        <v>23</v>
      </c>
      <c r="Y44" s="136">
        <v>4</v>
      </c>
      <c r="Z44" s="135"/>
      <c r="AA44" s="138"/>
      <c r="AB44" s="135"/>
      <c r="AC44" s="139"/>
      <c r="AD44" s="136"/>
      <c r="AE44" s="137"/>
      <c r="AF44" s="138"/>
      <c r="AG44" s="135"/>
      <c r="AH44" s="139"/>
      <c r="AI44" s="136"/>
      <c r="AJ44" s="137"/>
      <c r="AK44" s="138"/>
      <c r="AL44" s="135"/>
      <c r="AM44" s="139"/>
      <c r="AN44" s="136"/>
      <c r="AO44" s="327" t="s">
        <v>48</v>
      </c>
      <c r="AP44" s="141" t="s">
        <v>49</v>
      </c>
      <c r="AQ44" s="327" t="s">
        <v>211</v>
      </c>
      <c r="AR44" s="141" t="s">
        <v>56</v>
      </c>
    </row>
    <row r="45" spans="1:46" s="309" customFormat="1" ht="18.899999999999999" customHeight="1" thickBot="1" x14ac:dyDescent="0.35">
      <c r="A45" s="298" t="s">
        <v>149</v>
      </c>
      <c r="B45" s="297"/>
      <c r="C45" s="299"/>
      <c r="D45" s="300">
        <f>SUM(D46:D50)</f>
        <v>5</v>
      </c>
      <c r="E45" s="301">
        <f>SUM(E46:E50)</f>
        <v>4</v>
      </c>
      <c r="F45" s="302">
        <f>SUM(F46:F50)</f>
        <v>0</v>
      </c>
      <c r="G45" s="303">
        <f>SUM(G46:G50)</f>
        <v>2</v>
      </c>
      <c r="H45" s="301">
        <f>SUM(H46:H50)</f>
        <v>0</v>
      </c>
      <c r="I45" s="304"/>
      <c r="J45" s="305">
        <f>SUM(J46:J50)</f>
        <v>1</v>
      </c>
      <c r="K45" s="301">
        <f>SUM(K46:K50)</f>
        <v>0</v>
      </c>
      <c r="L45" s="303">
        <f>SUM(L46:L50)</f>
        <v>1</v>
      </c>
      <c r="M45" s="301">
        <f>SUM(M46:M50)</f>
        <v>0</v>
      </c>
      <c r="N45" s="304"/>
      <c r="O45" s="305">
        <f>SUM(O46:O50)</f>
        <v>1</v>
      </c>
      <c r="P45" s="301">
        <f>SUM(P46:P50)</f>
        <v>0</v>
      </c>
      <c r="Q45" s="303">
        <f>SUM(Q46:Q50)</f>
        <v>1</v>
      </c>
      <c r="R45" s="301">
        <f>SUM(R46:R50)</f>
        <v>0</v>
      </c>
      <c r="S45" s="304"/>
      <c r="T45" s="305">
        <f>SUM(T46:T50)</f>
        <v>1</v>
      </c>
      <c r="U45" s="302">
        <f>SUM(U46:U50)</f>
        <v>0</v>
      </c>
      <c r="V45" s="303">
        <f>SUM(V46:V50)</f>
        <v>1</v>
      </c>
      <c r="W45" s="306">
        <f>SUM(W46:W50)</f>
        <v>0</v>
      </c>
      <c r="X45" s="304"/>
      <c r="Y45" s="305">
        <f>SUM(Y46:Y50)</f>
        <v>1</v>
      </c>
      <c r="Z45" s="302">
        <f>SUM(Z46:Z50)</f>
        <v>0</v>
      </c>
      <c r="AA45" s="303">
        <f>SUM(AA46:AA50)</f>
        <v>0</v>
      </c>
      <c r="AB45" s="301">
        <f>SUM(AB46:AB50)</f>
        <v>0</v>
      </c>
      <c r="AC45" s="304"/>
      <c r="AD45" s="305">
        <f>SUM(AD46:AD50)</f>
        <v>0</v>
      </c>
      <c r="AE45" s="302">
        <f>SUM(AE46:AE50)</f>
        <v>0</v>
      </c>
      <c r="AF45" s="303">
        <f>SUM(AF46:AF50)</f>
        <v>0</v>
      </c>
      <c r="AG45" s="301">
        <f>SUM(AG46:AG50)</f>
        <v>0</v>
      </c>
      <c r="AH45" s="304"/>
      <c r="AI45" s="305">
        <f>SUM(AI46:AI50)</f>
        <v>0</v>
      </c>
      <c r="AJ45" s="302">
        <f>SUM(AJ46:AJ50)</f>
        <v>0</v>
      </c>
      <c r="AK45" s="303">
        <f>SUM(AK46:AK50)</f>
        <v>0</v>
      </c>
      <c r="AL45" s="301">
        <f>SUM(AL46:AL50)</f>
        <v>0</v>
      </c>
      <c r="AM45" s="304"/>
      <c r="AN45" s="305">
        <f>SUM(AN46:AN50)</f>
        <v>0</v>
      </c>
      <c r="AO45" s="307"/>
      <c r="AP45" s="308"/>
      <c r="AQ45" s="313"/>
      <c r="AR45" s="308"/>
      <c r="AT45" s="226"/>
    </row>
    <row r="46" spans="1:46" ht="18.899999999999999" customHeight="1" x14ac:dyDescent="0.25">
      <c r="A46" s="142">
        <f>A44+1</f>
        <v>31</v>
      </c>
      <c r="B46" s="143" t="s">
        <v>369</v>
      </c>
      <c r="C46" s="59" t="s">
        <v>60</v>
      </c>
      <c r="D46" s="144">
        <f>SUM(F46:H46,K46:M46,P46:R46,U46:W46,Z46:AB46,AE46:AG46,AJ46:AL46)</f>
        <v>1</v>
      </c>
      <c r="E46" s="115">
        <f>SUM(J46,O46,T46,Y46,AD46,AI46,AN46)</f>
        <v>1</v>
      </c>
      <c r="F46" s="145">
        <v>0</v>
      </c>
      <c r="G46" s="114">
        <v>1</v>
      </c>
      <c r="H46" s="115">
        <v>0</v>
      </c>
      <c r="I46" s="116" t="s">
        <v>61</v>
      </c>
      <c r="J46" s="146">
        <v>1</v>
      </c>
      <c r="K46" s="145"/>
      <c r="L46" s="114"/>
      <c r="M46" s="147"/>
      <c r="N46" s="114"/>
      <c r="O46" s="148"/>
      <c r="P46" s="115"/>
      <c r="Q46" s="114"/>
      <c r="R46" s="115"/>
      <c r="S46" s="116"/>
      <c r="T46" s="146"/>
      <c r="U46" s="115"/>
      <c r="V46" s="114"/>
      <c r="W46" s="115"/>
      <c r="X46" s="116"/>
      <c r="Y46" s="146"/>
      <c r="Z46" s="115"/>
      <c r="AA46" s="114"/>
      <c r="AB46" s="147"/>
      <c r="AC46" s="116"/>
      <c r="AD46" s="146"/>
      <c r="AE46" s="145"/>
      <c r="AF46" s="114"/>
      <c r="AG46" s="115"/>
      <c r="AH46" s="116"/>
      <c r="AI46" s="146"/>
      <c r="AJ46" s="145"/>
      <c r="AK46" s="114"/>
      <c r="AL46" s="115"/>
      <c r="AM46" s="116"/>
      <c r="AN46" s="146"/>
      <c r="AO46" s="149"/>
      <c r="AP46" s="150"/>
      <c r="AQ46" s="269"/>
      <c r="AR46" s="150"/>
    </row>
    <row r="47" spans="1:46" ht="18.899999999999999" customHeight="1" x14ac:dyDescent="0.25">
      <c r="A47" s="57">
        <f>A46+1</f>
        <v>32</v>
      </c>
      <c r="B47" s="86" t="s">
        <v>370</v>
      </c>
      <c r="C47" s="151" t="s">
        <v>62</v>
      </c>
      <c r="D47" s="60">
        <f>SUM(F47:H47,K47:M47,P47:R47,U47:W47,Z47:AB47,AE47:AG47,AJ47:AL47)</f>
        <v>1</v>
      </c>
      <c r="E47" s="61">
        <f>SUM(J47,O47,T47,Y47,AD47,AI47,AN47)</f>
        <v>1</v>
      </c>
      <c r="F47" s="62"/>
      <c r="G47" s="63"/>
      <c r="H47" s="61"/>
      <c r="I47" s="64"/>
      <c r="J47" s="87"/>
      <c r="K47" s="62">
        <v>0</v>
      </c>
      <c r="L47" s="63">
        <v>1</v>
      </c>
      <c r="M47" s="88">
        <v>0</v>
      </c>
      <c r="N47" s="63" t="s">
        <v>61</v>
      </c>
      <c r="O47" s="65">
        <v>1</v>
      </c>
      <c r="P47" s="61"/>
      <c r="Q47" s="63"/>
      <c r="R47" s="61"/>
      <c r="S47" s="64"/>
      <c r="T47" s="87"/>
      <c r="U47" s="61"/>
      <c r="V47" s="63"/>
      <c r="W47" s="61"/>
      <c r="X47" s="64"/>
      <c r="Y47" s="87"/>
      <c r="Z47" s="61"/>
      <c r="AA47" s="63"/>
      <c r="AB47" s="88"/>
      <c r="AC47" s="64"/>
      <c r="AD47" s="87"/>
      <c r="AE47" s="62"/>
      <c r="AF47" s="63"/>
      <c r="AG47" s="61"/>
      <c r="AH47" s="64"/>
      <c r="AI47" s="87"/>
      <c r="AJ47" s="62"/>
      <c r="AK47" s="63"/>
      <c r="AL47" s="61"/>
      <c r="AM47" s="64"/>
      <c r="AN47" s="87"/>
      <c r="AO47" s="66"/>
      <c r="AP47" s="132"/>
      <c r="AQ47" s="263"/>
      <c r="AR47" s="132"/>
    </row>
    <row r="48" spans="1:46" ht="18.899999999999999" customHeight="1" x14ac:dyDescent="0.25">
      <c r="A48" s="57">
        <f>A47+1</f>
        <v>33</v>
      </c>
      <c r="B48" s="86" t="s">
        <v>371</v>
      </c>
      <c r="C48" s="151" t="s">
        <v>63</v>
      </c>
      <c r="D48" s="60">
        <f>SUM(F48:H48,K48:M48,P48:R48,U48:W48,Z48:AB48,AE48:AG48,AJ48:AL48)</f>
        <v>1</v>
      </c>
      <c r="E48" s="61">
        <f>SUM(J48,O48,T48,Y48,AD48,AI48,AN48)</f>
        <v>1</v>
      </c>
      <c r="F48" s="62"/>
      <c r="G48" s="63"/>
      <c r="H48" s="61"/>
      <c r="I48" s="64"/>
      <c r="J48" s="87"/>
      <c r="K48" s="62"/>
      <c r="L48" s="63"/>
      <c r="M48" s="88"/>
      <c r="N48" s="63"/>
      <c r="O48" s="65"/>
      <c r="P48" s="61">
        <v>0</v>
      </c>
      <c r="Q48" s="63">
        <v>1</v>
      </c>
      <c r="R48" s="61">
        <v>0</v>
      </c>
      <c r="S48" s="64" t="s">
        <v>61</v>
      </c>
      <c r="T48" s="87">
        <v>1</v>
      </c>
      <c r="U48" s="61"/>
      <c r="V48" s="63"/>
      <c r="W48" s="61"/>
      <c r="X48" s="64"/>
      <c r="Y48" s="87"/>
      <c r="Z48" s="61"/>
      <c r="AA48" s="63"/>
      <c r="AB48" s="88"/>
      <c r="AC48" s="64"/>
      <c r="AD48" s="87"/>
      <c r="AE48" s="62"/>
      <c r="AF48" s="63"/>
      <c r="AG48" s="61"/>
      <c r="AH48" s="64"/>
      <c r="AI48" s="87"/>
      <c r="AJ48" s="62"/>
      <c r="AK48" s="63"/>
      <c r="AL48" s="61"/>
      <c r="AM48" s="64"/>
      <c r="AN48" s="87"/>
      <c r="AO48" s="66"/>
      <c r="AP48" s="132"/>
      <c r="AQ48" s="263"/>
      <c r="AR48" s="132"/>
    </row>
    <row r="49" spans="1:46" ht="18.899999999999999" customHeight="1" x14ac:dyDescent="0.25">
      <c r="A49" s="57">
        <f>A48+1</f>
        <v>34</v>
      </c>
      <c r="B49" s="86" t="s">
        <v>372</v>
      </c>
      <c r="C49" s="151" t="s">
        <v>64</v>
      </c>
      <c r="D49" s="60">
        <f>SUM(F49:H49,K49:M49,P49:R49,U49:W49,Z49:AB49,AE49:AG49,AJ49:AL49)</f>
        <v>1</v>
      </c>
      <c r="E49" s="61">
        <f>SUM(J49,O49,T49,Y49,AD49,AI49,AN49)</f>
        <v>1</v>
      </c>
      <c r="F49" s="62"/>
      <c r="G49" s="63"/>
      <c r="H49" s="61"/>
      <c r="I49" s="64"/>
      <c r="J49" s="87"/>
      <c r="K49" s="62"/>
      <c r="L49" s="63"/>
      <c r="M49" s="88"/>
      <c r="N49" s="63"/>
      <c r="O49" s="65"/>
      <c r="P49" s="61"/>
      <c r="Q49" s="63"/>
      <c r="R49" s="61"/>
      <c r="S49" s="64"/>
      <c r="T49" s="87"/>
      <c r="U49" s="61">
        <v>0</v>
      </c>
      <c r="V49" s="63">
        <v>1</v>
      </c>
      <c r="W49" s="61">
        <v>0</v>
      </c>
      <c r="X49" s="64" t="s">
        <v>61</v>
      </c>
      <c r="Y49" s="87">
        <v>1</v>
      </c>
      <c r="Z49" s="61"/>
      <c r="AA49" s="63"/>
      <c r="AB49" s="88"/>
      <c r="AC49" s="64"/>
      <c r="AD49" s="87"/>
      <c r="AE49" s="62"/>
      <c r="AF49" s="63"/>
      <c r="AG49" s="61"/>
      <c r="AH49" s="64"/>
      <c r="AI49" s="87"/>
      <c r="AJ49" s="62"/>
      <c r="AK49" s="63"/>
      <c r="AL49" s="61"/>
      <c r="AM49" s="64"/>
      <c r="AN49" s="87"/>
      <c r="AO49" s="66"/>
      <c r="AP49" s="132"/>
      <c r="AQ49" s="263"/>
      <c r="AR49" s="132"/>
    </row>
    <row r="50" spans="1:46" ht="18.899999999999999" customHeight="1" thickBot="1" x14ac:dyDescent="0.3">
      <c r="A50" s="69">
        <f>A49+1</f>
        <v>35</v>
      </c>
      <c r="B50" s="133" t="s">
        <v>373</v>
      </c>
      <c r="C50" s="91" t="s">
        <v>148</v>
      </c>
      <c r="D50" s="73">
        <f>SUM(F50:H50,K50:M50,P50:R50,U50:W50,Z50:AB50,AE50:AG50,AJ50:AL50)</f>
        <v>1</v>
      </c>
      <c r="E50" s="77">
        <f>SUM(J50,O50,T50,Y50,AD50,AI50,AN50)</f>
        <v>0</v>
      </c>
      <c r="F50" s="74">
        <v>0</v>
      </c>
      <c r="G50" s="75">
        <v>1</v>
      </c>
      <c r="H50" s="73">
        <v>0</v>
      </c>
      <c r="I50" s="76" t="s">
        <v>61</v>
      </c>
      <c r="J50" s="77">
        <v>0</v>
      </c>
      <c r="K50" s="74"/>
      <c r="L50" s="75"/>
      <c r="M50" s="73"/>
      <c r="N50" s="76"/>
      <c r="O50" s="77"/>
      <c r="P50" s="73"/>
      <c r="Q50" s="75"/>
      <c r="R50" s="73"/>
      <c r="S50" s="76"/>
      <c r="T50" s="77"/>
      <c r="U50" s="73"/>
      <c r="V50" s="75"/>
      <c r="W50" s="73"/>
      <c r="X50" s="76"/>
      <c r="Y50" s="77"/>
      <c r="Z50" s="73"/>
      <c r="AA50" s="75"/>
      <c r="AB50" s="73"/>
      <c r="AC50" s="76"/>
      <c r="AD50" s="77"/>
      <c r="AE50" s="74"/>
      <c r="AF50" s="75"/>
      <c r="AG50" s="73"/>
      <c r="AH50" s="76"/>
      <c r="AI50" s="77"/>
      <c r="AJ50" s="74"/>
      <c r="AK50" s="75"/>
      <c r="AL50" s="73"/>
      <c r="AM50" s="76"/>
      <c r="AN50" s="77"/>
      <c r="AO50" s="140"/>
      <c r="AP50" s="141"/>
      <c r="AQ50" s="314"/>
      <c r="AR50" s="141"/>
    </row>
    <row r="51" spans="1:46" s="155" customFormat="1" ht="18.899999999999999" customHeight="1" x14ac:dyDescent="0.25">
      <c r="A51" s="152"/>
      <c r="B51" s="152"/>
      <c r="C51" s="152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2"/>
      <c r="AP51" s="154"/>
      <c r="AQ51" s="315"/>
      <c r="AR51" s="154"/>
    </row>
    <row r="52" spans="1:46" ht="18.899999999999999" customHeight="1" thickBot="1" x14ac:dyDescent="0.3">
      <c r="A52" s="157"/>
      <c r="B52" s="158"/>
      <c r="C52" s="159" t="s">
        <v>65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158"/>
      <c r="AP52" s="160"/>
      <c r="AQ52" s="316"/>
      <c r="AR52" s="160"/>
    </row>
    <row r="53" spans="1:46" ht="18.899999999999999" customHeight="1" x14ac:dyDescent="0.25">
      <c r="A53" s="13"/>
      <c r="B53" s="354" t="s">
        <v>3</v>
      </c>
      <c r="C53" s="356" t="s">
        <v>4</v>
      </c>
      <c r="D53" s="14" t="s">
        <v>5</v>
      </c>
      <c r="E53" s="15" t="s">
        <v>172</v>
      </c>
      <c r="F53" s="358" t="s">
        <v>6</v>
      </c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16"/>
      <c r="AK53" s="16"/>
      <c r="AL53" s="16"/>
      <c r="AM53" s="17"/>
      <c r="AN53" s="18"/>
      <c r="AO53" s="360" t="s">
        <v>291</v>
      </c>
      <c r="AP53" s="361"/>
      <c r="AQ53" s="360" t="s">
        <v>175</v>
      </c>
      <c r="AR53" s="361"/>
    </row>
    <row r="54" spans="1:46" ht="18.899999999999999" customHeight="1" thickBot="1" x14ac:dyDescent="0.3">
      <c r="A54" s="161"/>
      <c r="B54" s="355"/>
      <c r="C54" s="357"/>
      <c r="D54" s="19" t="s">
        <v>7</v>
      </c>
      <c r="E54" s="19"/>
      <c r="F54" s="20"/>
      <c r="G54" s="21"/>
      <c r="H54" s="21" t="s">
        <v>8</v>
      </c>
      <c r="I54" s="21"/>
      <c r="J54" s="22"/>
      <c r="K54" s="21"/>
      <c r="L54" s="21"/>
      <c r="M54" s="21" t="s">
        <v>9</v>
      </c>
      <c r="N54" s="21"/>
      <c r="O54" s="22"/>
      <c r="P54" s="21"/>
      <c r="Q54" s="21"/>
      <c r="R54" s="21" t="s">
        <v>10</v>
      </c>
      <c r="S54" s="21"/>
      <c r="T54" s="22"/>
      <c r="U54" s="21"/>
      <c r="V54" s="21"/>
      <c r="W54" s="21" t="s">
        <v>11</v>
      </c>
      <c r="X54" s="21"/>
      <c r="Y54" s="22"/>
      <c r="Z54" s="21"/>
      <c r="AA54" s="21"/>
      <c r="AB54" s="21" t="s">
        <v>12</v>
      </c>
      <c r="AC54" s="21"/>
      <c r="AD54" s="22"/>
      <c r="AE54" s="20"/>
      <c r="AF54" s="21"/>
      <c r="AG54" s="21" t="s">
        <v>13</v>
      </c>
      <c r="AH54" s="21"/>
      <c r="AI54" s="23"/>
      <c r="AJ54" s="20"/>
      <c r="AK54" s="21"/>
      <c r="AL54" s="21" t="s">
        <v>14</v>
      </c>
      <c r="AM54" s="21"/>
      <c r="AN54" s="22"/>
      <c r="AO54" s="362"/>
      <c r="AP54" s="363"/>
      <c r="AQ54" s="362"/>
      <c r="AR54" s="363"/>
    </row>
    <row r="55" spans="1:46" ht="18.899999999999999" customHeight="1" thickBot="1" x14ac:dyDescent="0.3">
      <c r="A55" s="107"/>
      <c r="B55" s="162"/>
      <c r="C55" s="163"/>
      <c r="D55" s="164"/>
      <c r="E55" s="4"/>
      <c r="F55" s="165" t="s">
        <v>15</v>
      </c>
      <c r="G55" s="166" t="s">
        <v>16</v>
      </c>
      <c r="H55" s="166" t="s">
        <v>17</v>
      </c>
      <c r="I55" s="166" t="s">
        <v>18</v>
      </c>
      <c r="J55" s="167" t="s">
        <v>19</v>
      </c>
      <c r="K55" s="165" t="s">
        <v>15</v>
      </c>
      <c r="L55" s="166" t="s">
        <v>16</v>
      </c>
      <c r="M55" s="166" t="s">
        <v>17</v>
      </c>
      <c r="N55" s="166" t="s">
        <v>18</v>
      </c>
      <c r="O55" s="167" t="s">
        <v>19</v>
      </c>
      <c r="P55" s="165" t="s">
        <v>15</v>
      </c>
      <c r="Q55" s="166" t="s">
        <v>16</v>
      </c>
      <c r="R55" s="166" t="s">
        <v>17</v>
      </c>
      <c r="S55" s="166" t="s">
        <v>18</v>
      </c>
      <c r="T55" s="167" t="s">
        <v>19</v>
      </c>
      <c r="U55" s="165" t="s">
        <v>15</v>
      </c>
      <c r="V55" s="166" t="s">
        <v>16</v>
      </c>
      <c r="W55" s="166" t="s">
        <v>17</v>
      </c>
      <c r="X55" s="166" t="s">
        <v>18</v>
      </c>
      <c r="Y55" s="167" t="s">
        <v>19</v>
      </c>
      <c r="Z55" s="165" t="s">
        <v>15</v>
      </c>
      <c r="AA55" s="166" t="s">
        <v>16</v>
      </c>
      <c r="AB55" s="166" t="s">
        <v>17</v>
      </c>
      <c r="AC55" s="166" t="s">
        <v>18</v>
      </c>
      <c r="AD55" s="167" t="s">
        <v>19</v>
      </c>
      <c r="AE55" s="165" t="s">
        <v>15</v>
      </c>
      <c r="AF55" s="166" t="s">
        <v>16</v>
      </c>
      <c r="AG55" s="166" t="s">
        <v>17</v>
      </c>
      <c r="AH55" s="166" t="s">
        <v>18</v>
      </c>
      <c r="AI55" s="167" t="s">
        <v>19</v>
      </c>
      <c r="AJ55" s="168" t="s">
        <v>15</v>
      </c>
      <c r="AK55" s="4" t="s">
        <v>16</v>
      </c>
      <c r="AL55" s="4" t="s">
        <v>17</v>
      </c>
      <c r="AM55" s="4" t="s">
        <v>18</v>
      </c>
      <c r="AN55" s="169" t="s">
        <v>19</v>
      </c>
      <c r="AO55" s="32" t="s">
        <v>3</v>
      </c>
      <c r="AP55" s="33" t="s">
        <v>20</v>
      </c>
      <c r="AQ55" s="311" t="s">
        <v>3</v>
      </c>
      <c r="AR55" s="33" t="s">
        <v>20</v>
      </c>
      <c r="AT55" s="170"/>
    </row>
    <row r="56" spans="1:46" ht="18.899999999999999" customHeight="1" thickBot="1" x14ac:dyDescent="0.35">
      <c r="A56" s="25"/>
      <c r="B56" s="364" t="s">
        <v>66</v>
      </c>
      <c r="C56" s="365"/>
      <c r="D56" s="34">
        <f>SUM(D57:D61)</f>
        <v>21</v>
      </c>
      <c r="E56" s="35">
        <f>SUM(E57:E61)</f>
        <v>23</v>
      </c>
      <c r="F56" s="32">
        <f>SUM(F57:F61)</f>
        <v>0</v>
      </c>
      <c r="G56" s="36">
        <f>SUM(G57:G61)</f>
        <v>0</v>
      </c>
      <c r="H56" s="36">
        <f>SUM(H57:H61)</f>
        <v>0</v>
      </c>
      <c r="I56" s="36"/>
      <c r="J56" s="37">
        <f>SUM(J57:J61)</f>
        <v>0</v>
      </c>
      <c r="K56" s="34">
        <f>SUM(K57:K61)</f>
        <v>0</v>
      </c>
      <c r="L56" s="36">
        <f>SUM(L57:L61)</f>
        <v>0</v>
      </c>
      <c r="M56" s="36">
        <f>SUM(M57:M61)</f>
        <v>0</v>
      </c>
      <c r="N56" s="36"/>
      <c r="O56" s="35">
        <f>SUM(O57:O61)</f>
        <v>0</v>
      </c>
      <c r="P56" s="32">
        <f>SUM(P57:P61)</f>
        <v>0</v>
      </c>
      <c r="Q56" s="36">
        <f>SUM(Q57:Q61)</f>
        <v>0</v>
      </c>
      <c r="R56" s="36">
        <f>SUM(R57:R61)</f>
        <v>0</v>
      </c>
      <c r="S56" s="36"/>
      <c r="T56" s="37">
        <f>SUM(T57:T61)</f>
        <v>0</v>
      </c>
      <c r="U56" s="34">
        <f>SUM(U57:U61)</f>
        <v>0</v>
      </c>
      <c r="V56" s="36">
        <f>SUM(V57:V61)</f>
        <v>0</v>
      </c>
      <c r="W56" s="36">
        <f>SUM(W57:W61)</f>
        <v>0</v>
      </c>
      <c r="X56" s="36"/>
      <c r="Y56" s="35">
        <f>SUM(Y57:Y61)</f>
        <v>0</v>
      </c>
      <c r="Z56" s="32">
        <f>SUM(Z57:Z61)</f>
        <v>2</v>
      </c>
      <c r="AA56" s="36">
        <f>SUM(AA57:AA61)</f>
        <v>0</v>
      </c>
      <c r="AB56" s="36">
        <f>SUM(AB57:AB61)</f>
        <v>3</v>
      </c>
      <c r="AC56" s="36"/>
      <c r="AD56" s="37">
        <f>SUM(AD57:AD61)</f>
        <v>5</v>
      </c>
      <c r="AE56" s="34">
        <f>SUM(AE57:AE61)</f>
        <v>7</v>
      </c>
      <c r="AF56" s="36">
        <f>SUM(AF57:AF61)</f>
        <v>4</v>
      </c>
      <c r="AG56" s="36">
        <f>SUM(AG57:AG61)</f>
        <v>5</v>
      </c>
      <c r="AH56" s="36"/>
      <c r="AI56" s="35">
        <f>SUM(AI57:AI61)</f>
        <v>18</v>
      </c>
      <c r="AJ56" s="32">
        <f>SUM(AJ57:AJ61)</f>
        <v>0</v>
      </c>
      <c r="AK56" s="36">
        <f>SUM(AK57:AK61)</f>
        <v>0</v>
      </c>
      <c r="AL56" s="36">
        <f>SUM(AL57:AL61)</f>
        <v>0</v>
      </c>
      <c r="AM56" s="36"/>
      <c r="AN56" s="35">
        <f>SUM(AN57:AN61)</f>
        <v>0</v>
      </c>
      <c r="AO56" s="171"/>
      <c r="AP56" s="81"/>
      <c r="AQ56" s="171"/>
      <c r="AR56" s="81"/>
    </row>
    <row r="57" spans="1:46" ht="18.899999999999999" customHeight="1" x14ac:dyDescent="0.25">
      <c r="A57" s="43">
        <f>A50+1</f>
        <v>36</v>
      </c>
      <c r="B57" s="82" t="s">
        <v>374</v>
      </c>
      <c r="C57" s="83" t="s">
        <v>67</v>
      </c>
      <c r="D57" s="46">
        <f>SUM(F57:H57,K57:M57,P57:R57,U57:W57,Z57:AB57,AE57:AG57,AJ57:AL57)</f>
        <v>5</v>
      </c>
      <c r="E57" s="47">
        <f>SUM(J57,O57,T57,Y57,AD57,AI57,AN57)</f>
        <v>5</v>
      </c>
      <c r="F57" s="55"/>
      <c r="G57" s="172"/>
      <c r="H57" s="47"/>
      <c r="I57" s="53"/>
      <c r="J57" s="84"/>
      <c r="K57" s="47"/>
      <c r="L57" s="52"/>
      <c r="M57" s="47"/>
      <c r="N57" s="53"/>
      <c r="O57" s="84"/>
      <c r="P57" s="47"/>
      <c r="Q57" s="52"/>
      <c r="R57" s="47"/>
      <c r="S57" s="53"/>
      <c r="T57" s="84"/>
      <c r="U57" s="47"/>
      <c r="V57" s="52"/>
      <c r="W57" s="47"/>
      <c r="X57" s="53"/>
      <c r="Y57" s="84"/>
      <c r="Z57" s="47">
        <v>2</v>
      </c>
      <c r="AA57" s="52">
        <v>0</v>
      </c>
      <c r="AB57" s="47">
        <v>3</v>
      </c>
      <c r="AC57" s="53" t="s">
        <v>23</v>
      </c>
      <c r="AD57" s="84">
        <v>5</v>
      </c>
      <c r="AE57" s="55"/>
      <c r="AF57" s="52"/>
      <c r="AG57" s="47"/>
      <c r="AH57" s="53"/>
      <c r="AI57" s="84"/>
      <c r="AJ57" s="55"/>
      <c r="AK57" s="52"/>
      <c r="AL57" s="47"/>
      <c r="AM57" s="53"/>
      <c r="AN57" s="84"/>
      <c r="AO57" s="86" t="s">
        <v>306</v>
      </c>
      <c r="AP57" s="56" t="s">
        <v>54</v>
      </c>
      <c r="AQ57" s="86" t="s">
        <v>212</v>
      </c>
      <c r="AR57" s="56" t="s">
        <v>67</v>
      </c>
    </row>
    <row r="58" spans="1:46" ht="18.899999999999999" customHeight="1" x14ac:dyDescent="0.25">
      <c r="A58" s="57">
        <f>A57+1</f>
        <v>37</v>
      </c>
      <c r="B58" s="86" t="s">
        <v>375</v>
      </c>
      <c r="C58" s="173" t="s">
        <v>68</v>
      </c>
      <c r="D58" s="60">
        <f>SUM(F58:H58,K58:M58,P58:R58,U58:W58,Z58:AB58,AE58:AG58,AJ58:AL58)</f>
        <v>4</v>
      </c>
      <c r="E58" s="61">
        <f>SUM(J58,O58,T58,Y58,AD58,AI58,AN58)</f>
        <v>4</v>
      </c>
      <c r="F58" s="60"/>
      <c r="G58" s="63"/>
      <c r="H58" s="61"/>
      <c r="I58" s="64"/>
      <c r="J58" s="87"/>
      <c r="K58" s="60"/>
      <c r="L58" s="88"/>
      <c r="M58" s="61"/>
      <c r="N58" s="63"/>
      <c r="O58" s="87"/>
      <c r="P58" s="61"/>
      <c r="Q58" s="63"/>
      <c r="R58" s="61"/>
      <c r="S58" s="63"/>
      <c r="T58" s="87"/>
      <c r="U58" s="61"/>
      <c r="V58" s="63"/>
      <c r="W58" s="61"/>
      <c r="X58" s="64"/>
      <c r="Y58" s="87"/>
      <c r="Z58" s="62"/>
      <c r="AA58" s="63"/>
      <c r="AB58" s="88"/>
      <c r="AC58" s="64"/>
      <c r="AD58" s="87"/>
      <c r="AE58" s="62">
        <v>2</v>
      </c>
      <c r="AF58" s="63">
        <v>0</v>
      </c>
      <c r="AG58" s="61">
        <v>2</v>
      </c>
      <c r="AH58" s="64" t="s">
        <v>23</v>
      </c>
      <c r="AI58" s="87">
        <v>4</v>
      </c>
      <c r="AJ58" s="62"/>
      <c r="AK58" s="63"/>
      <c r="AL58" s="61"/>
      <c r="AM58" s="64"/>
      <c r="AN58" s="87"/>
      <c r="AO58" s="86" t="s">
        <v>296</v>
      </c>
      <c r="AP58" s="89" t="s">
        <v>34</v>
      </c>
      <c r="AQ58" s="86" t="s">
        <v>213</v>
      </c>
      <c r="AR58" s="89" t="s">
        <v>68</v>
      </c>
    </row>
    <row r="59" spans="1:46" ht="18.899999999999999" customHeight="1" x14ac:dyDescent="0.25">
      <c r="A59" s="57">
        <f>A58+1</f>
        <v>38</v>
      </c>
      <c r="B59" s="113" t="s">
        <v>376</v>
      </c>
      <c r="C59" s="173" t="s">
        <v>69</v>
      </c>
      <c r="D59" s="60">
        <f>SUM(F59:H59,K59:M59,P59:R59,U59:W59,Z59:AB59,AE59:AG59,AJ59:AL59)</f>
        <v>3</v>
      </c>
      <c r="E59" s="61">
        <f>SUM(J59,O59,T59,Y59,AD59,AI59,AN59)</f>
        <v>4</v>
      </c>
      <c r="F59" s="144"/>
      <c r="G59" s="114"/>
      <c r="H59" s="147"/>
      <c r="I59" s="114"/>
      <c r="J59" s="146"/>
      <c r="K59" s="144"/>
      <c r="L59" s="147"/>
      <c r="M59" s="147"/>
      <c r="N59" s="114"/>
      <c r="O59" s="146"/>
      <c r="P59" s="144"/>
      <c r="Q59" s="114"/>
      <c r="R59" s="147"/>
      <c r="S59" s="114"/>
      <c r="T59" s="146"/>
      <c r="U59" s="144"/>
      <c r="V59" s="147"/>
      <c r="W59" s="147"/>
      <c r="X59" s="114"/>
      <c r="Y59" s="146"/>
      <c r="Z59" s="144"/>
      <c r="AA59" s="147"/>
      <c r="AB59" s="147"/>
      <c r="AC59" s="114"/>
      <c r="AD59" s="146"/>
      <c r="AE59" s="144">
        <v>1</v>
      </c>
      <c r="AF59" s="114">
        <v>2</v>
      </c>
      <c r="AG59" s="147">
        <v>0</v>
      </c>
      <c r="AH59" s="114" t="s">
        <v>23</v>
      </c>
      <c r="AI59" s="146">
        <v>4</v>
      </c>
      <c r="AJ59" s="144"/>
      <c r="AK59" s="114"/>
      <c r="AL59" s="147"/>
      <c r="AM59" s="114"/>
      <c r="AN59" s="146"/>
      <c r="AO59" s="86" t="s">
        <v>296</v>
      </c>
      <c r="AP59" s="89" t="s">
        <v>34</v>
      </c>
      <c r="AQ59" s="86" t="s">
        <v>214</v>
      </c>
      <c r="AR59" s="89" t="s">
        <v>69</v>
      </c>
    </row>
    <row r="60" spans="1:46" ht="18.899999999999999" customHeight="1" x14ac:dyDescent="0.25">
      <c r="A60" s="57">
        <f>A59+1</f>
        <v>39</v>
      </c>
      <c r="B60" s="86" t="s">
        <v>377</v>
      </c>
      <c r="C60" s="174" t="s">
        <v>70</v>
      </c>
      <c r="D60" s="60">
        <f>SUM(F60:H60,K60:M60,P60:R60,U60:W60,Z60:AB60,AE60:AG60,AJ60:AL60)</f>
        <v>4</v>
      </c>
      <c r="E60" s="61">
        <f>SUM(J60,O60,T60,Y60,AD60,AI60,AN60)</f>
        <v>4</v>
      </c>
      <c r="F60" s="144"/>
      <c r="G60" s="114"/>
      <c r="H60" s="147"/>
      <c r="I60" s="114"/>
      <c r="J60" s="146"/>
      <c r="K60" s="144"/>
      <c r="L60" s="147"/>
      <c r="M60" s="147"/>
      <c r="N60" s="114"/>
      <c r="O60" s="146"/>
      <c r="P60" s="144"/>
      <c r="Q60" s="114"/>
      <c r="R60" s="147"/>
      <c r="S60" s="114"/>
      <c r="T60" s="146"/>
      <c r="U60" s="144"/>
      <c r="V60" s="147"/>
      <c r="W60" s="147"/>
      <c r="X60" s="114"/>
      <c r="Y60" s="146"/>
      <c r="Z60" s="144"/>
      <c r="AA60" s="147"/>
      <c r="AB60" s="147"/>
      <c r="AC60" s="114"/>
      <c r="AD60" s="146"/>
      <c r="AE60" s="144">
        <v>2</v>
      </c>
      <c r="AF60" s="114">
        <v>2</v>
      </c>
      <c r="AG60" s="147">
        <v>0</v>
      </c>
      <c r="AH60" s="114" t="s">
        <v>23</v>
      </c>
      <c r="AI60" s="146">
        <v>4</v>
      </c>
      <c r="AJ60" s="144"/>
      <c r="AK60" s="114"/>
      <c r="AL60" s="147"/>
      <c r="AM60" s="114"/>
      <c r="AN60" s="146"/>
      <c r="AO60" s="97"/>
      <c r="AP60" s="175"/>
      <c r="AQ60" s="97" t="s">
        <v>215</v>
      </c>
      <c r="AR60" s="175" t="s">
        <v>70</v>
      </c>
    </row>
    <row r="61" spans="1:46" s="155" customFormat="1" ht="18.899999999999999" customHeight="1" thickBot="1" x14ac:dyDescent="0.3">
      <c r="A61" s="69">
        <f>A60+1</f>
        <v>40</v>
      </c>
      <c r="B61" s="90" t="s">
        <v>378</v>
      </c>
      <c r="C61" s="176" t="s">
        <v>71</v>
      </c>
      <c r="D61" s="72">
        <f>SUM(F61:H61,K61:M61,P61:R61,U61:W61,Z61:AB61,AE61:AG61,AJ61:AL61)</f>
        <v>5</v>
      </c>
      <c r="E61" s="73">
        <f>SUM(J61,O61,T61,Y61,AD61,AI61,AN61)</f>
        <v>6</v>
      </c>
      <c r="F61" s="177"/>
      <c r="G61" s="178"/>
      <c r="H61" s="179"/>
      <c r="I61" s="178"/>
      <c r="J61" s="180"/>
      <c r="K61" s="177"/>
      <c r="L61" s="179"/>
      <c r="M61" s="179"/>
      <c r="N61" s="178"/>
      <c r="O61" s="180"/>
      <c r="P61" s="177"/>
      <c r="Q61" s="178"/>
      <c r="R61" s="179"/>
      <c r="S61" s="178"/>
      <c r="T61" s="180"/>
      <c r="U61" s="177"/>
      <c r="V61" s="179"/>
      <c r="W61" s="179"/>
      <c r="X61" s="178"/>
      <c r="Y61" s="180"/>
      <c r="Z61" s="177"/>
      <c r="AA61" s="179"/>
      <c r="AB61" s="179"/>
      <c r="AC61" s="178"/>
      <c r="AD61" s="180"/>
      <c r="AE61" s="177">
        <v>2</v>
      </c>
      <c r="AF61" s="178">
        <v>0</v>
      </c>
      <c r="AG61" s="179">
        <v>3</v>
      </c>
      <c r="AH61" s="178" t="s">
        <v>23</v>
      </c>
      <c r="AI61" s="180">
        <v>6</v>
      </c>
      <c r="AJ61" s="177"/>
      <c r="AK61" s="178"/>
      <c r="AL61" s="179"/>
      <c r="AM61" s="178"/>
      <c r="AN61" s="180"/>
      <c r="AO61" s="86" t="s">
        <v>307</v>
      </c>
      <c r="AP61" s="79" t="s">
        <v>55</v>
      </c>
      <c r="AQ61" s="86" t="s">
        <v>216</v>
      </c>
      <c r="AR61" s="79" t="s">
        <v>71</v>
      </c>
      <c r="AS61" s="156"/>
      <c r="AT61" s="181"/>
    </row>
    <row r="62" spans="1:46" ht="18.899999999999999" customHeight="1" thickBot="1" x14ac:dyDescent="0.35">
      <c r="A62" s="25"/>
      <c r="B62" s="364" t="s">
        <v>72</v>
      </c>
      <c r="C62" s="365"/>
      <c r="D62" s="34">
        <f>SUM(D63:D65)</f>
        <v>6</v>
      </c>
      <c r="E62" s="35">
        <f>SUM(E63:E65)</f>
        <v>10</v>
      </c>
      <c r="F62" s="32">
        <f>SUM(F63:F65)</f>
        <v>0</v>
      </c>
      <c r="G62" s="36">
        <f>SUM(G63:G65)</f>
        <v>0</v>
      </c>
      <c r="H62" s="36">
        <f>SUM(H63:H65)</f>
        <v>0</v>
      </c>
      <c r="I62" s="36"/>
      <c r="J62" s="37">
        <f>SUM(J63:J65)</f>
        <v>0</v>
      </c>
      <c r="K62" s="34">
        <f>SUM(K63:K65)</f>
        <v>0</v>
      </c>
      <c r="L62" s="36">
        <f>SUM(L63:L65)</f>
        <v>0</v>
      </c>
      <c r="M62" s="36">
        <f>SUM(M63:M65)</f>
        <v>0</v>
      </c>
      <c r="N62" s="36"/>
      <c r="O62" s="35">
        <f>SUM(O63:O65)</f>
        <v>0</v>
      </c>
      <c r="P62" s="32">
        <f>SUM(P63:P65)</f>
        <v>0</v>
      </c>
      <c r="Q62" s="36">
        <f>SUM(Q63:Q65)</f>
        <v>2</v>
      </c>
      <c r="R62" s="36">
        <f>SUM(R63:R65)</f>
        <v>0</v>
      </c>
      <c r="S62" s="36"/>
      <c r="T62" s="37">
        <f>SUM(T63:T65)</f>
        <v>3</v>
      </c>
      <c r="U62" s="34">
        <f>SUM(U63:U65)</f>
        <v>0</v>
      </c>
      <c r="V62" s="36">
        <f>SUM(V63:V65)</f>
        <v>0</v>
      </c>
      <c r="W62" s="36">
        <f>SUM(W63:W65)</f>
        <v>0</v>
      </c>
      <c r="X62" s="36"/>
      <c r="Y62" s="35">
        <f>SUM(Y63:Y65)</f>
        <v>0</v>
      </c>
      <c r="Z62" s="32">
        <f>SUM(Z63:Z65)</f>
        <v>0</v>
      </c>
      <c r="AA62" s="36">
        <f>SUM(AA63:AA65)</f>
        <v>0</v>
      </c>
      <c r="AB62" s="36">
        <f>SUM(AB63:AB65)</f>
        <v>0</v>
      </c>
      <c r="AC62" s="36"/>
      <c r="AD62" s="37">
        <f>SUM(AD63:AD65)</f>
        <v>0</v>
      </c>
      <c r="AE62" s="34">
        <f>SUM(AE63:AE65)</f>
        <v>0</v>
      </c>
      <c r="AF62" s="36">
        <f>SUM(AF63:AF65)</f>
        <v>4</v>
      </c>
      <c r="AG62" s="36">
        <f>SUM(AG63:AG65)</f>
        <v>0</v>
      </c>
      <c r="AH62" s="36"/>
      <c r="AI62" s="35">
        <f>SUM(AI63:AI65)</f>
        <v>7</v>
      </c>
      <c r="AJ62" s="32">
        <f>SUM(AJ63:AJ65)</f>
        <v>0</v>
      </c>
      <c r="AK62" s="36">
        <f>SUM(AK63:AK65)</f>
        <v>0</v>
      </c>
      <c r="AL62" s="36">
        <f>SUM(AL63:AL65)</f>
        <v>0</v>
      </c>
      <c r="AM62" s="36"/>
      <c r="AN62" s="35">
        <f>SUM(AN63:AN65)</f>
        <v>0</v>
      </c>
      <c r="AO62" s="171"/>
      <c r="AP62" s="81"/>
      <c r="AQ62" s="171"/>
      <c r="AR62" s="81"/>
      <c r="AS62" s="182"/>
      <c r="AT62" s="183"/>
    </row>
    <row r="63" spans="1:46" ht="18.899999999999999" customHeight="1" x14ac:dyDescent="0.25">
      <c r="A63" s="43">
        <f>A61+1</f>
        <v>41</v>
      </c>
      <c r="B63" s="184"/>
      <c r="C63" s="185" t="s">
        <v>73</v>
      </c>
      <c r="D63" s="14">
        <f t="shared" ref="D63:D68" si="4">SUM(F63:H63,K63:M63,P63:R63,U63:W63,Z63:AB63,AE63:AG63,AJ63:AL63)</f>
        <v>2</v>
      </c>
      <c r="E63" s="17">
        <f t="shared" ref="E63:E68" si="5">SUM(J63,O63,T63,Y63,AD63,AI63,AN63)</f>
        <v>3</v>
      </c>
      <c r="F63" s="186"/>
      <c r="G63" s="48"/>
      <c r="H63" s="51"/>
      <c r="I63" s="48"/>
      <c r="J63" s="50"/>
      <c r="K63" s="47"/>
      <c r="L63" s="52"/>
      <c r="M63" s="47"/>
      <c r="N63" s="53"/>
      <c r="O63" s="54"/>
      <c r="P63" s="186">
        <v>0</v>
      </c>
      <c r="Q63" s="48">
        <v>2</v>
      </c>
      <c r="R63" s="51">
        <v>0</v>
      </c>
      <c r="S63" s="48" t="s">
        <v>28</v>
      </c>
      <c r="T63" s="50">
        <v>3</v>
      </c>
      <c r="U63" s="186"/>
      <c r="V63" s="48"/>
      <c r="W63" s="51"/>
      <c r="X63" s="48"/>
      <c r="Y63" s="50"/>
      <c r="Z63" s="186"/>
      <c r="AA63" s="48"/>
      <c r="AB63" s="51"/>
      <c r="AC63" s="48"/>
      <c r="AD63" s="50"/>
      <c r="AE63" s="17"/>
      <c r="AF63" s="17"/>
      <c r="AG63" s="17"/>
      <c r="AH63" s="17"/>
      <c r="AI63" s="17"/>
      <c r="AJ63" s="186"/>
      <c r="AK63" s="48"/>
      <c r="AL63" s="51"/>
      <c r="AM63" s="48"/>
      <c r="AN63" s="50"/>
      <c r="AO63" s="187"/>
      <c r="AP63" s="188"/>
      <c r="AQ63" s="187"/>
      <c r="AR63" s="188"/>
    </row>
    <row r="64" spans="1:46" ht="18.899999999999999" customHeight="1" x14ac:dyDescent="0.25">
      <c r="A64" s="57">
        <f>A63+1</f>
        <v>42</v>
      </c>
      <c r="B64" s="189"/>
      <c r="C64" s="190" t="s">
        <v>74</v>
      </c>
      <c r="D64" s="60">
        <f t="shared" si="4"/>
        <v>2</v>
      </c>
      <c r="E64" s="61">
        <f t="shared" si="5"/>
        <v>3</v>
      </c>
      <c r="F64" s="62"/>
      <c r="G64" s="63"/>
      <c r="H64" s="88"/>
      <c r="I64" s="63"/>
      <c r="J64" s="65"/>
      <c r="K64" s="62"/>
      <c r="L64" s="63"/>
      <c r="M64" s="88"/>
      <c r="N64" s="63"/>
      <c r="O64" s="65"/>
      <c r="P64" s="62"/>
      <c r="Q64" s="63"/>
      <c r="R64" s="88"/>
      <c r="S64" s="63"/>
      <c r="T64" s="65"/>
      <c r="U64" s="62"/>
      <c r="V64" s="63"/>
      <c r="W64" s="88"/>
      <c r="X64" s="63"/>
      <c r="Y64" s="65"/>
      <c r="Z64" s="62"/>
      <c r="AA64" s="63"/>
      <c r="AB64" s="88"/>
      <c r="AC64" s="63"/>
      <c r="AD64" s="65"/>
      <c r="AE64" s="62">
        <v>0</v>
      </c>
      <c r="AF64" s="63">
        <v>2</v>
      </c>
      <c r="AG64" s="88">
        <v>0</v>
      </c>
      <c r="AH64" s="63" t="s">
        <v>28</v>
      </c>
      <c r="AI64" s="65">
        <v>3</v>
      </c>
      <c r="AJ64" s="62"/>
      <c r="AK64" s="63"/>
      <c r="AL64" s="88"/>
      <c r="AM64" s="63"/>
      <c r="AN64" s="65"/>
      <c r="AO64" s="191"/>
      <c r="AP64" s="192"/>
      <c r="AQ64" s="191"/>
      <c r="AR64" s="192"/>
    </row>
    <row r="65" spans="1:46" ht="18.899999999999999" customHeight="1" thickBot="1" x14ac:dyDescent="0.3">
      <c r="A65" s="69">
        <f>A64+1</f>
        <v>43</v>
      </c>
      <c r="B65" s="193"/>
      <c r="C65" s="194" t="s">
        <v>75</v>
      </c>
      <c r="D65" s="19">
        <f t="shared" si="4"/>
        <v>2</v>
      </c>
      <c r="E65" s="195">
        <f t="shared" si="5"/>
        <v>4</v>
      </c>
      <c r="F65" s="196"/>
      <c r="G65" s="197"/>
      <c r="H65" s="198"/>
      <c r="I65" s="197"/>
      <c r="J65" s="199"/>
      <c r="K65" s="196"/>
      <c r="L65" s="197"/>
      <c r="M65" s="198"/>
      <c r="N65" s="197"/>
      <c r="O65" s="199"/>
      <c r="P65" s="196"/>
      <c r="Q65" s="197"/>
      <c r="R65" s="198"/>
      <c r="S65" s="197"/>
      <c r="T65" s="199"/>
      <c r="U65" s="196"/>
      <c r="V65" s="197"/>
      <c r="W65" s="198"/>
      <c r="X65" s="197"/>
      <c r="Y65" s="199"/>
      <c r="Z65" s="196"/>
      <c r="AA65" s="197"/>
      <c r="AB65" s="198"/>
      <c r="AC65" s="197"/>
      <c r="AD65" s="199"/>
      <c r="AE65" s="196">
        <v>0</v>
      </c>
      <c r="AF65" s="197">
        <v>2</v>
      </c>
      <c r="AG65" s="198">
        <v>0</v>
      </c>
      <c r="AH65" s="197" t="s">
        <v>28</v>
      </c>
      <c r="AI65" s="199">
        <v>4</v>
      </c>
      <c r="AJ65" s="196"/>
      <c r="AK65" s="197"/>
      <c r="AL65" s="198"/>
      <c r="AM65" s="197"/>
      <c r="AN65" s="199"/>
      <c r="AO65" s="200"/>
      <c r="AP65" s="201"/>
      <c r="AQ65" s="200"/>
      <c r="AR65" s="201"/>
    </row>
    <row r="66" spans="1:46" ht="18.899999999999999" customHeight="1" x14ac:dyDescent="0.25">
      <c r="A66" s="43">
        <f>A65+1</f>
        <v>44</v>
      </c>
      <c r="B66" s="184" t="s">
        <v>312</v>
      </c>
      <c r="C66" s="185" t="s">
        <v>76</v>
      </c>
      <c r="D66" s="14">
        <f t="shared" si="4"/>
        <v>2</v>
      </c>
      <c r="E66" s="17">
        <f t="shared" si="5"/>
        <v>4</v>
      </c>
      <c r="F66" s="186"/>
      <c r="G66" s="48"/>
      <c r="H66" s="51"/>
      <c r="I66" s="48"/>
      <c r="J66" s="50"/>
      <c r="K66" s="186"/>
      <c r="L66" s="48"/>
      <c r="M66" s="51"/>
      <c r="N66" s="48"/>
      <c r="O66" s="50"/>
      <c r="P66" s="186"/>
      <c r="Q66" s="49"/>
      <c r="R66" s="51"/>
      <c r="S66" s="48"/>
      <c r="T66" s="50"/>
      <c r="U66" s="186"/>
      <c r="V66" s="48"/>
      <c r="W66" s="51"/>
      <c r="X66" s="48"/>
      <c r="Y66" s="50"/>
      <c r="Z66" s="14">
        <v>0</v>
      </c>
      <c r="AA66" s="48">
        <v>0</v>
      </c>
      <c r="AB66" s="48">
        <v>2</v>
      </c>
      <c r="AC66" s="48" t="s">
        <v>28</v>
      </c>
      <c r="AD66" s="50">
        <v>4</v>
      </c>
      <c r="AE66" s="186"/>
      <c r="AF66" s="48"/>
      <c r="AG66" s="51"/>
      <c r="AH66" s="48"/>
      <c r="AI66" s="50"/>
      <c r="AJ66" s="186"/>
      <c r="AK66" s="48"/>
      <c r="AL66" s="51"/>
      <c r="AM66" s="48"/>
      <c r="AN66" s="50"/>
      <c r="AO66" s="236" t="s">
        <v>311</v>
      </c>
      <c r="AP66" s="237" t="s">
        <v>56</v>
      </c>
      <c r="AQ66" s="236" t="s">
        <v>217</v>
      </c>
      <c r="AR66" s="237" t="s">
        <v>76</v>
      </c>
    </row>
    <row r="67" spans="1:46" ht="18.899999999999999" customHeight="1" x14ac:dyDescent="0.25">
      <c r="A67" s="57">
        <f>A66+1</f>
        <v>45</v>
      </c>
      <c r="B67" s="86" t="s">
        <v>313</v>
      </c>
      <c r="C67" s="190" t="s">
        <v>77</v>
      </c>
      <c r="D67" s="60">
        <f t="shared" si="4"/>
        <v>0</v>
      </c>
      <c r="E67" s="61">
        <f t="shared" si="5"/>
        <v>4</v>
      </c>
      <c r="F67" s="62"/>
      <c r="G67" s="63"/>
      <c r="H67" s="88"/>
      <c r="I67" s="63"/>
      <c r="J67" s="65"/>
      <c r="K67" s="62"/>
      <c r="L67" s="63"/>
      <c r="M67" s="88"/>
      <c r="N67" s="63"/>
      <c r="O67" s="65"/>
      <c r="P67" s="62"/>
      <c r="Q67" s="64"/>
      <c r="R67" s="88"/>
      <c r="S67" s="63"/>
      <c r="T67" s="65"/>
      <c r="U67" s="62"/>
      <c r="V67" s="63"/>
      <c r="W67" s="88"/>
      <c r="X67" s="63"/>
      <c r="Y67" s="65"/>
      <c r="Z67" s="62"/>
      <c r="AA67" s="63"/>
      <c r="AB67" s="88"/>
      <c r="AC67" s="63"/>
      <c r="AD67" s="65"/>
      <c r="AE67" s="62"/>
      <c r="AF67" s="63"/>
      <c r="AG67" s="88"/>
      <c r="AH67" s="63" t="s">
        <v>28</v>
      </c>
      <c r="AI67" s="65">
        <v>4</v>
      </c>
      <c r="AJ67" s="62"/>
      <c r="AK67" s="63"/>
      <c r="AL67" s="88"/>
      <c r="AM67" s="63"/>
      <c r="AN67" s="65"/>
      <c r="AO67" s="191" t="s">
        <v>311</v>
      </c>
      <c r="AP67" s="192" t="s">
        <v>56</v>
      </c>
      <c r="AQ67" s="191" t="s">
        <v>218</v>
      </c>
      <c r="AR67" s="192" t="s">
        <v>77</v>
      </c>
    </row>
    <row r="68" spans="1:46" ht="18.899999999999999" customHeight="1" thickBot="1" x14ac:dyDescent="0.3">
      <c r="A68" s="202">
        <f>A67+1</f>
        <v>46</v>
      </c>
      <c r="B68" s="193" t="s">
        <v>314</v>
      </c>
      <c r="C68" s="194" t="s">
        <v>78</v>
      </c>
      <c r="D68" s="19">
        <f t="shared" si="4"/>
        <v>0</v>
      </c>
      <c r="E68" s="195">
        <f t="shared" si="5"/>
        <v>11</v>
      </c>
      <c r="F68" s="196"/>
      <c r="G68" s="197"/>
      <c r="H68" s="198"/>
      <c r="I68" s="197"/>
      <c r="J68" s="199"/>
      <c r="K68" s="196"/>
      <c r="L68" s="197"/>
      <c r="M68" s="198"/>
      <c r="N68" s="197"/>
      <c r="O68" s="199"/>
      <c r="P68" s="196"/>
      <c r="Q68" s="197"/>
      <c r="R68" s="198"/>
      <c r="S68" s="197"/>
      <c r="T68" s="199"/>
      <c r="U68" s="196"/>
      <c r="V68" s="197"/>
      <c r="W68" s="198"/>
      <c r="X68" s="197"/>
      <c r="Y68" s="199"/>
      <c r="Z68" s="196"/>
      <c r="AA68" s="197"/>
      <c r="AB68" s="198"/>
      <c r="AC68" s="197"/>
      <c r="AD68" s="199"/>
      <c r="AE68" s="196"/>
      <c r="AF68" s="197"/>
      <c r="AG68" s="198"/>
      <c r="AH68" s="197"/>
      <c r="AI68" s="199"/>
      <c r="AJ68" s="196"/>
      <c r="AK68" s="197"/>
      <c r="AL68" s="198"/>
      <c r="AM68" s="197" t="s">
        <v>61</v>
      </c>
      <c r="AN68" s="199">
        <v>11</v>
      </c>
      <c r="AO68" s="200"/>
      <c r="AP68" s="203"/>
      <c r="AQ68" s="200" t="s">
        <v>219</v>
      </c>
      <c r="AR68" s="203" t="s">
        <v>78</v>
      </c>
    </row>
    <row r="69" spans="1:46" ht="18.899999999999999" customHeight="1" x14ac:dyDescent="0.25">
      <c r="A69" s="204"/>
      <c r="B69" s="205"/>
      <c r="C69" s="206" t="s">
        <v>79</v>
      </c>
      <c r="D69" s="207">
        <f>SUM(D8+D14+D19+D23+D26+D28+D31+D45+D56+D62+D68+D67+D66)</f>
        <v>151</v>
      </c>
      <c r="E69" s="208">
        <f>SUM(E8+E14+E19+E23+E26+E28+E31+E45+E56+E62+E66+E67+E68)+E141</f>
        <v>210</v>
      </c>
      <c r="F69" s="207">
        <f>SUM(F8+F14+F19+F23+F26+F28+F31+F45+F56+F62+F66+F67+F68+F141)</f>
        <v>9</v>
      </c>
      <c r="G69" s="208">
        <f>SUM(G8+G14+G19+G23+G26+G28+G31+G45+G56+G66+G67+G68+G62)</f>
        <v>11</v>
      </c>
      <c r="H69" s="208">
        <f>SUM(H8+H14+H19+H23+H26+H28+H31+H45+H56+H62+H66+H67+H68)</f>
        <v>6</v>
      </c>
      <c r="I69" s="208"/>
      <c r="J69" s="209">
        <f>SUM(J8+J14+J19+J23+J26+J28+J31+J45+J56+J62+J66+J67+J68+J141)</f>
        <v>28</v>
      </c>
      <c r="K69" s="207">
        <f>SUM(K8+K14+K19+K23+K26+K45+K28+K31+K56+K62+K66+K67+K68)</f>
        <v>12</v>
      </c>
      <c r="L69" s="208">
        <f>SUM(L8+L14+L19+L23+L26+L28+L31+L45+L56+L62+L66+L67+L68)</f>
        <v>11</v>
      </c>
      <c r="M69" s="208">
        <f>SUM(M8+M14+M19+M23+M26+M28+M31+M45+M56+M62+M66+M67+M68)</f>
        <v>6</v>
      </c>
      <c r="N69" s="208"/>
      <c r="O69" s="209">
        <f>SUM(O8+O14+O19+O23+O26+O28+O31+O45+O56+O62+O66+O67+O68+O141)</f>
        <v>31</v>
      </c>
      <c r="P69" s="207">
        <f>SUM(P8+P14+P19+P23+P26+P28+P31+P45+P56+P62+P66+P67+P68)</f>
        <v>9</v>
      </c>
      <c r="Q69" s="208">
        <f>SUM(Q8+Q14+Q19+Q23+Q26+Q28+Q31+Q45+Q56+Q62+Q66+Q67+Q68)</f>
        <v>10</v>
      </c>
      <c r="R69" s="208">
        <f>SUM(R8+R14+R19+R23+R26+R28+R31+R45+R56+R62+R66+R67+R68)</f>
        <v>5</v>
      </c>
      <c r="S69" s="208"/>
      <c r="T69" s="209">
        <f>SUM(T8+T14+T19+T23+T26+T28+T31+T45+T56+T62+T66+T67+T68+T141)</f>
        <v>31</v>
      </c>
      <c r="U69" s="207">
        <f>SUM(U8+U14+U19+U23+U26+U28+U31+U45+U56+U62+U66+U67+U68)</f>
        <v>14</v>
      </c>
      <c r="V69" s="208">
        <f>SUM(V8+V14+V19+V23+V26+V28+V31+V45+V56+V62+V66+V67+V68)</f>
        <v>6</v>
      </c>
      <c r="W69" s="208">
        <f>SUM(W8+W14+W19+W23+W26+W28+W31+W45+W56+W62+W66+W67+W68)</f>
        <v>9</v>
      </c>
      <c r="X69" s="208"/>
      <c r="Y69" s="209">
        <f>SUM(Y8+Y14+Y19+Y23+Y26+Y28+Y31+Y45+Y56+Y62+Y66+Y67+Y68+Y141)</f>
        <v>33</v>
      </c>
      <c r="Z69" s="207">
        <f>SUM(Z8+Z14+Z19+Z23+Z26+Z28+Z31+Z45+Z56+Z62+Z66+Z67+Z68)</f>
        <v>9</v>
      </c>
      <c r="AA69" s="208">
        <f>SUM(AA8+AA14+AA19+AA23+AA26+AA28+AA31+AA45+AA56+AA62+AA66+AA67+AA68)</f>
        <v>0</v>
      </c>
      <c r="AB69" s="208">
        <f>SUM(AB8+AB14+AB19+AB23+AB26+AB28+AB31+AB45+AB56+AB62+AB66+AB67+AB68)</f>
        <v>14</v>
      </c>
      <c r="AC69" s="208"/>
      <c r="AD69" s="209">
        <f>SUM(AD8+AD14+AD19+AD23+AD26+AD28+AD31+AD45+AD56+AD62+AD66+AD67+AD68+AD141)</f>
        <v>30</v>
      </c>
      <c r="AE69" s="207">
        <f>SUM(AE8+AE14+AE19+AE23+AE26+AE28+AE31+AE45+AE56+AE62+AE66+AE67+AE68)</f>
        <v>7</v>
      </c>
      <c r="AF69" s="208">
        <f>SUM(AF8+AF14+AF19+AF23+AF26+AF28+AF31+AF45+AF56+AF62+AF66+AF67+AF68)</f>
        <v>8</v>
      </c>
      <c r="AG69" s="208">
        <f>SUM(AG8+AG14+AG19+AG23+AG26+AG28+AG31+AG45+AG56+AG62+AG66+AG67+AG68)</f>
        <v>5</v>
      </c>
      <c r="AH69" s="208"/>
      <c r="AI69" s="209">
        <f>SUM(AI8+AI14+AI19+AI23+AI26+AI28+AI31+AI45+AI56+AI62+AI66+AI67+AI68+AI141)</f>
        <v>29</v>
      </c>
      <c r="AJ69" s="207">
        <f>SUM(AJ8+AJ14+AJ19+AJ23+AJ26+AJ28+AJ31+AJ45+AJ56+AJ62+AJ66+AJ67+AJ68+AJ141)</f>
        <v>0</v>
      </c>
      <c r="AK69" s="208">
        <f>SUM(AK8+AK14+AK19+AK23+AK26+AK28+AK31+AK45+AK56+AK66+AK67+AK68+AK62)</f>
        <v>0</v>
      </c>
      <c r="AL69" s="208">
        <f>SUM(AL8+AL14+AL19+AL23+AL26+AL28+AL31+AL45+AL56+AL66+AL67+AL68+AL62)</f>
        <v>0</v>
      </c>
      <c r="AM69" s="208"/>
      <c r="AN69" s="209">
        <f>AN68+AN141</f>
        <v>28</v>
      </c>
      <c r="AO69" s="204">
        <f>J69+O69+T69+Y69+AD69+AI69+AN69</f>
        <v>210</v>
      </c>
      <c r="AP69" s="210" t="s">
        <v>146</v>
      </c>
      <c r="AQ69" s="317"/>
      <c r="AR69" s="210"/>
    </row>
    <row r="70" spans="1:46" ht="18.899999999999999" customHeight="1" x14ac:dyDescent="0.25">
      <c r="C70" s="211" t="s">
        <v>80</v>
      </c>
      <c r="D70" s="144"/>
      <c r="E70" s="148"/>
      <c r="F70" s="144">
        <f>SUM(F69,G69,H69)</f>
        <v>26</v>
      </c>
      <c r="G70" s="114"/>
      <c r="H70" s="114"/>
      <c r="I70" s="114"/>
      <c r="J70" s="146"/>
      <c r="K70" s="144">
        <f>SUM(K69,L69,M69)</f>
        <v>29</v>
      </c>
      <c r="L70" s="114"/>
      <c r="M70" s="114"/>
      <c r="N70" s="114"/>
      <c r="O70" s="146"/>
      <c r="P70" s="144">
        <f>SUM(P69,Q69,R69)</f>
        <v>24</v>
      </c>
      <c r="Q70" s="114"/>
      <c r="R70" s="114"/>
      <c r="S70" s="114"/>
      <c r="T70" s="146"/>
      <c r="U70" s="144">
        <f>SUM(U69,V69,W69)</f>
        <v>29</v>
      </c>
      <c r="V70" s="114"/>
      <c r="W70" s="114"/>
      <c r="X70" s="114"/>
      <c r="Y70" s="146"/>
      <c r="Z70" s="144">
        <f>SUM(Z69,AA69,AB69)</f>
        <v>23</v>
      </c>
      <c r="AA70" s="114"/>
      <c r="AB70" s="114"/>
      <c r="AC70" s="114"/>
      <c r="AD70" s="146"/>
      <c r="AE70" s="144">
        <f>SUM(AE69,AF69,AG69)</f>
        <v>20</v>
      </c>
      <c r="AF70" s="114"/>
      <c r="AG70" s="114"/>
      <c r="AH70" s="114"/>
      <c r="AI70" s="146"/>
      <c r="AJ70" s="144">
        <f>SUM(AJ69,AK69,AL69)</f>
        <v>0</v>
      </c>
      <c r="AK70" s="114"/>
      <c r="AL70" s="114"/>
      <c r="AM70" s="114"/>
      <c r="AN70" s="146"/>
      <c r="AO70" s="212">
        <f>SUM(F70:AN70)*14</f>
        <v>2114</v>
      </c>
      <c r="AP70" s="12" t="s">
        <v>147</v>
      </c>
      <c r="AQ70" s="318"/>
    </row>
    <row r="71" spans="1:46" ht="18.899999999999999" customHeight="1" x14ac:dyDescent="0.25">
      <c r="C71" s="213" t="s">
        <v>81</v>
      </c>
      <c r="D71" s="60"/>
      <c r="E71" s="65"/>
      <c r="F71" s="60"/>
      <c r="G71" s="63"/>
      <c r="H71" s="63"/>
      <c r="I71" s="63">
        <f>COUNTIF(I$9:I$68,"v")</f>
        <v>2</v>
      </c>
      <c r="J71" s="87"/>
      <c r="K71" s="60"/>
      <c r="L71" s="63"/>
      <c r="M71" s="63"/>
      <c r="N71" s="63">
        <f>COUNTIF(N$9:N$68,"v")</f>
        <v>4</v>
      </c>
      <c r="O71" s="87"/>
      <c r="P71" s="60"/>
      <c r="Q71" s="63"/>
      <c r="R71" s="63"/>
      <c r="S71" s="63">
        <f>COUNTIF(S$9:S$68,"v")</f>
        <v>4</v>
      </c>
      <c r="T71" s="87"/>
      <c r="U71" s="60"/>
      <c r="V71" s="63"/>
      <c r="W71" s="63"/>
      <c r="X71" s="63">
        <f>COUNTIF(X9:X68,"v")</f>
        <v>5</v>
      </c>
      <c r="Y71" s="87"/>
      <c r="Z71" s="60"/>
      <c r="AA71" s="63"/>
      <c r="AB71" s="63"/>
      <c r="AC71" s="63">
        <f>COUNTIF(AC9:AC68,"v")</f>
        <v>4</v>
      </c>
      <c r="AD71" s="87"/>
      <c r="AE71" s="60"/>
      <c r="AF71" s="63"/>
      <c r="AG71" s="63"/>
      <c r="AH71" s="63">
        <f>COUNTIF(AH9:AH68,"v")</f>
        <v>4</v>
      </c>
      <c r="AI71" s="87"/>
      <c r="AJ71" s="60"/>
      <c r="AK71" s="63"/>
      <c r="AL71" s="63"/>
      <c r="AM71" s="63">
        <f>COUNTIF(AM9:AM68,"v")</f>
        <v>0</v>
      </c>
      <c r="AN71" s="87"/>
      <c r="AO71" s="214"/>
      <c r="AQ71" s="319"/>
      <c r="AS71" s="182"/>
      <c r="AT71" s="183"/>
    </row>
    <row r="72" spans="1:46" ht="18.899999999999999" customHeight="1" x14ac:dyDescent="0.25">
      <c r="C72" s="215" t="s">
        <v>82</v>
      </c>
      <c r="D72" s="216"/>
      <c r="E72" s="136"/>
      <c r="F72" s="216"/>
      <c r="G72" s="138"/>
      <c r="H72" s="138"/>
      <c r="I72" s="63">
        <f>COUNTIF(I$9:I$68,"é")+COUNTIF(I$136:I$140,"é")</f>
        <v>4</v>
      </c>
      <c r="J72" s="217"/>
      <c r="K72" s="216"/>
      <c r="L72" s="138"/>
      <c r="M72" s="138"/>
      <c r="N72" s="63">
        <f>COUNTIF(N$9:N$68,"é")+COUNTIF(N$136:N$140,"é")</f>
        <v>3</v>
      </c>
      <c r="O72" s="217"/>
      <c r="P72" s="216"/>
      <c r="Q72" s="138"/>
      <c r="R72" s="138"/>
      <c r="S72" s="63">
        <f>COUNTIF(S$9:S$68,"é")+COUNTIF(S$136:S$140,"é")</f>
        <v>4</v>
      </c>
      <c r="T72" s="217"/>
      <c r="U72" s="216"/>
      <c r="V72" s="138"/>
      <c r="W72" s="138"/>
      <c r="X72" s="138">
        <f>COUNTIF(X9:X68,"é")+COUNTIF(X$136:X$140,"é")</f>
        <v>3</v>
      </c>
      <c r="Y72" s="217"/>
      <c r="Z72" s="216"/>
      <c r="AA72" s="138"/>
      <c r="AB72" s="138"/>
      <c r="AC72" s="138">
        <f>COUNTIF(AC9:AC68,"é")+COUNTIF(AC$136:AC$140,"é")</f>
        <v>3</v>
      </c>
      <c r="AD72" s="217"/>
      <c r="AE72" s="216"/>
      <c r="AF72" s="138"/>
      <c r="AG72" s="138"/>
      <c r="AH72" s="138">
        <f>COUNTIF(AH9:AH69,"é")+COUNTIF(AH$136:AH$140,"é")</f>
        <v>3</v>
      </c>
      <c r="AI72" s="217"/>
      <c r="AJ72" s="216"/>
      <c r="AK72" s="138"/>
      <c r="AL72" s="138"/>
      <c r="AM72" s="138">
        <f>COUNTIF(AM9:AM68,"é")+COUNTIF(AM$136:AM$140,"é")</f>
        <v>2</v>
      </c>
      <c r="AN72" s="217"/>
    </row>
    <row r="73" spans="1:46" ht="18.899999999999999" customHeight="1" thickBot="1" x14ac:dyDescent="0.3">
      <c r="C73" s="218" t="s">
        <v>83</v>
      </c>
      <c r="D73" s="219"/>
      <c r="E73" s="220"/>
      <c r="F73" s="221"/>
      <c r="G73" s="222"/>
      <c r="H73" s="222"/>
      <c r="I73" s="223">
        <f>COUNTIF(I$9:I$68,"a")</f>
        <v>2</v>
      </c>
      <c r="J73" s="224"/>
      <c r="K73" s="221"/>
      <c r="L73" s="222"/>
      <c r="M73" s="222"/>
      <c r="N73" s="223">
        <f>COUNTIF(N$9:N$68,"a")</f>
        <v>1</v>
      </c>
      <c r="O73" s="224"/>
      <c r="P73" s="221"/>
      <c r="Q73" s="222"/>
      <c r="R73" s="222"/>
      <c r="S73" s="223">
        <f>COUNTIF(S$9:S$68,"a")</f>
        <v>1</v>
      </c>
      <c r="T73" s="224"/>
      <c r="U73" s="221"/>
      <c r="V73" s="222"/>
      <c r="W73" s="222"/>
      <c r="X73" s="222">
        <f>COUNTIF(X8:X68,"a")</f>
        <v>1</v>
      </c>
      <c r="Y73" s="224"/>
      <c r="Z73" s="221"/>
      <c r="AA73" s="222"/>
      <c r="AB73" s="222"/>
      <c r="AC73" s="222">
        <f>COUNTIF(AC9:AC68,"a")</f>
        <v>0</v>
      </c>
      <c r="AD73" s="224"/>
      <c r="AE73" s="221"/>
      <c r="AF73" s="222"/>
      <c r="AG73" s="222"/>
      <c r="AH73" s="222">
        <f>COUNTIF(AH10:AH68,"a")</f>
        <v>0</v>
      </c>
      <c r="AI73" s="224"/>
      <c r="AJ73" s="221"/>
      <c r="AK73" s="222"/>
      <c r="AL73" s="222"/>
      <c r="AM73" s="222">
        <f>COUNTIF(AM10:AM68,"a")</f>
        <v>1</v>
      </c>
      <c r="AN73" s="225"/>
    </row>
    <row r="74" spans="1:46" ht="18.899999999999999" customHeight="1" x14ac:dyDescent="0.2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6" ht="18.899999999999999" customHeight="1" x14ac:dyDescent="0.25">
      <c r="A75" s="6"/>
      <c r="B75" s="6" t="s">
        <v>84</v>
      </c>
      <c r="C75" s="6"/>
      <c r="D75" s="4"/>
      <c r="E75" s="156"/>
      <c r="F75" s="4"/>
      <c r="G75" s="4"/>
      <c r="H75" s="4"/>
      <c r="I75" s="4"/>
      <c r="J75" s="156"/>
      <c r="K75" s="4"/>
      <c r="L75" s="4"/>
      <c r="M75" s="4"/>
      <c r="N75" s="4"/>
      <c r="O75" s="156"/>
      <c r="P75" s="4"/>
      <c r="Q75" s="4"/>
      <c r="R75" s="4"/>
      <c r="S75" s="4"/>
      <c r="T75" s="156"/>
      <c r="U75" s="4"/>
      <c r="V75" s="4"/>
      <c r="W75" s="4"/>
      <c r="X75" s="4"/>
      <c r="Y75" s="156"/>
      <c r="Z75" s="4"/>
      <c r="AA75" s="4"/>
      <c r="AB75" s="4"/>
      <c r="AC75" s="4"/>
      <c r="AD75" s="156"/>
      <c r="AE75" s="4"/>
      <c r="AF75" s="4"/>
      <c r="AG75" s="4"/>
      <c r="AH75" s="4"/>
      <c r="AI75" s="156"/>
      <c r="AJ75" s="4"/>
      <c r="AK75" s="4"/>
      <c r="AL75" s="4"/>
      <c r="AM75" s="4"/>
      <c r="AN75" s="156"/>
      <c r="AO75" s="9"/>
      <c r="AQ75" s="9"/>
    </row>
    <row r="76" spans="1:46" ht="18.899999999999999" customHeight="1" x14ac:dyDescent="0.25">
      <c r="A76" s="6"/>
      <c r="B76" s="7" t="s">
        <v>8</v>
      </c>
      <c r="C76" s="226" t="s">
        <v>85</v>
      </c>
      <c r="D76" s="182" t="s">
        <v>168</v>
      </c>
      <c r="E76" s="227"/>
      <c r="F76" s="4"/>
      <c r="G76" s="4"/>
      <c r="H76" s="4"/>
      <c r="I76" s="4"/>
      <c r="J76" s="156"/>
      <c r="K76" s="4"/>
      <c r="L76" s="4"/>
      <c r="M76" s="4"/>
      <c r="N76" s="4"/>
      <c r="O76" s="156"/>
      <c r="P76" s="4"/>
      <c r="Q76" s="4"/>
      <c r="R76" s="4"/>
      <c r="S76" s="4"/>
      <c r="T76" s="156"/>
      <c r="U76" s="4"/>
      <c r="V76" s="4"/>
      <c r="W76" s="4"/>
      <c r="X76" s="4"/>
      <c r="Y76" s="156"/>
      <c r="Z76" s="4"/>
      <c r="AA76" s="4"/>
      <c r="AB76" s="4"/>
      <c r="AC76" s="4"/>
      <c r="AD76" s="156"/>
      <c r="AE76" s="4"/>
      <c r="AF76" s="4"/>
      <c r="AG76" s="4"/>
      <c r="AH76" s="4"/>
      <c r="AI76" s="156"/>
      <c r="AJ76" s="4"/>
      <c r="AK76" s="4"/>
      <c r="AL76" s="4"/>
      <c r="AM76" s="4"/>
      <c r="AN76" s="156"/>
      <c r="AO76" s="9"/>
      <c r="AQ76" s="9"/>
    </row>
    <row r="77" spans="1:46" ht="18.899999999999999" customHeight="1" x14ac:dyDescent="0.25">
      <c r="A77" s="6"/>
      <c r="B77" s="7" t="s">
        <v>9</v>
      </c>
      <c r="C77" s="226" t="s">
        <v>86</v>
      </c>
      <c r="D77" s="182" t="s">
        <v>167</v>
      </c>
      <c r="E77" s="227"/>
      <c r="F77" s="4"/>
      <c r="G77" s="4"/>
      <c r="H77" s="4"/>
      <c r="I77" s="4"/>
      <c r="J77" s="156"/>
      <c r="K77" s="4"/>
      <c r="L77" s="4"/>
      <c r="M77" s="4"/>
      <c r="N77" s="4"/>
      <c r="O77" s="156"/>
      <c r="P77" s="4"/>
      <c r="Q77" s="4"/>
      <c r="R77" s="4"/>
      <c r="S77" s="4"/>
      <c r="T77" s="156"/>
      <c r="U77" s="4"/>
      <c r="V77" s="4"/>
      <c r="W77" s="4"/>
      <c r="X77" s="4"/>
      <c r="Y77" s="156"/>
      <c r="Z77" s="4"/>
      <c r="AA77" s="4"/>
      <c r="AB77" s="4"/>
      <c r="AC77" s="4"/>
      <c r="AD77" s="156"/>
      <c r="AE77" s="4"/>
      <c r="AF77" s="4"/>
      <c r="AG77" s="4"/>
      <c r="AH77" s="4"/>
      <c r="AI77" s="156"/>
      <c r="AJ77" s="4"/>
      <c r="AK77" s="4"/>
      <c r="AL77" s="4"/>
      <c r="AM77" s="4"/>
      <c r="AN77" s="156"/>
      <c r="AO77" s="9"/>
      <c r="AQ77" s="9"/>
    </row>
    <row r="78" spans="1:46" ht="18.899999999999999" customHeight="1" x14ac:dyDescent="0.25">
      <c r="A78" s="228"/>
      <c r="B78" s="229"/>
      <c r="C78" s="230"/>
      <c r="D78" s="231"/>
      <c r="E78" s="156"/>
      <c r="F78" s="4"/>
      <c r="G78" s="4"/>
      <c r="H78" s="4"/>
      <c r="I78" s="4"/>
      <c r="J78" s="156"/>
      <c r="K78" s="4"/>
      <c r="L78" s="4"/>
      <c r="M78" s="4"/>
      <c r="N78" s="4"/>
      <c r="O78" s="156"/>
      <c r="P78" s="4"/>
      <c r="Q78" s="4"/>
      <c r="R78" s="4"/>
      <c r="S78" s="4"/>
      <c r="T78" s="156"/>
      <c r="U78" s="4"/>
      <c r="V78" s="4"/>
      <c r="W78" s="4"/>
      <c r="X78" s="4"/>
      <c r="Y78" s="156"/>
      <c r="Z78" s="4"/>
      <c r="AA78" s="4"/>
      <c r="AB78" s="4"/>
      <c r="AC78" s="4"/>
      <c r="AD78" s="156"/>
      <c r="AE78" s="4"/>
      <c r="AF78" s="4"/>
      <c r="AG78" s="4"/>
      <c r="AH78" s="4"/>
      <c r="AI78" s="156"/>
      <c r="AJ78" s="4"/>
      <c r="AK78" s="4"/>
      <c r="AL78" s="4"/>
      <c r="AM78" s="4"/>
      <c r="AN78" s="156"/>
      <c r="AO78" s="9"/>
      <c r="AQ78" s="9"/>
    </row>
    <row r="79" spans="1:46" ht="18.899999999999999" customHeight="1" thickBot="1" x14ac:dyDescent="0.3">
      <c r="A79" s="6"/>
      <c r="B79" s="8"/>
      <c r="C79" s="232" t="s">
        <v>87</v>
      </c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8"/>
      <c r="AP79" s="234"/>
      <c r="AQ79" s="240"/>
      <c r="AR79" s="234"/>
    </row>
    <row r="80" spans="1:46" ht="18.899999999999999" customHeight="1" x14ac:dyDescent="0.25">
      <c r="A80" s="13"/>
      <c r="B80" s="354" t="s">
        <v>3</v>
      </c>
      <c r="C80" s="356" t="s">
        <v>4</v>
      </c>
      <c r="D80" s="14" t="s">
        <v>5</v>
      </c>
      <c r="E80" s="15" t="s">
        <v>172</v>
      </c>
      <c r="F80" s="358" t="s">
        <v>6</v>
      </c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16"/>
      <c r="AK80" s="16"/>
      <c r="AL80" s="16"/>
      <c r="AM80" s="17"/>
      <c r="AN80" s="18"/>
      <c r="AO80" s="360" t="s">
        <v>291</v>
      </c>
      <c r="AP80" s="361"/>
      <c r="AQ80" s="360" t="s">
        <v>175</v>
      </c>
      <c r="AR80" s="361"/>
    </row>
    <row r="81" spans="1:46" ht="18.899999999999999" customHeight="1" thickBot="1" x14ac:dyDescent="0.3">
      <c r="A81" s="161"/>
      <c r="B81" s="355"/>
      <c r="C81" s="357"/>
      <c r="D81" s="19" t="s">
        <v>7</v>
      </c>
      <c r="E81" s="19"/>
      <c r="F81" s="20"/>
      <c r="G81" s="21"/>
      <c r="H81" s="21" t="s">
        <v>8</v>
      </c>
      <c r="I81" s="21"/>
      <c r="J81" s="22"/>
      <c r="K81" s="21"/>
      <c r="L81" s="21"/>
      <c r="M81" s="21" t="s">
        <v>9</v>
      </c>
      <c r="N81" s="21"/>
      <c r="O81" s="22"/>
      <c r="P81" s="21"/>
      <c r="Q81" s="21"/>
      <c r="R81" s="21" t="s">
        <v>10</v>
      </c>
      <c r="S81" s="21"/>
      <c r="T81" s="22"/>
      <c r="U81" s="21"/>
      <c r="V81" s="21"/>
      <c r="W81" s="21" t="s">
        <v>11</v>
      </c>
      <c r="X81" s="21"/>
      <c r="Y81" s="22"/>
      <c r="Z81" s="21"/>
      <c r="AA81" s="21"/>
      <c r="AB81" s="21" t="s">
        <v>12</v>
      </c>
      <c r="AC81" s="21"/>
      <c r="AD81" s="22"/>
      <c r="AE81" s="20"/>
      <c r="AF81" s="21"/>
      <c r="AG81" s="21" t="s">
        <v>13</v>
      </c>
      <c r="AH81" s="21"/>
      <c r="AI81" s="23"/>
      <c r="AJ81" s="20"/>
      <c r="AK81" s="21"/>
      <c r="AL81" s="21" t="s">
        <v>14</v>
      </c>
      <c r="AM81" s="21"/>
      <c r="AN81" s="22"/>
      <c r="AO81" s="362"/>
      <c r="AP81" s="363"/>
      <c r="AQ81" s="362"/>
      <c r="AR81" s="363"/>
    </row>
    <row r="82" spans="1:46" ht="18.899999999999999" customHeight="1" thickBot="1" x14ac:dyDescent="0.3">
      <c r="A82" s="107"/>
      <c r="B82" s="162"/>
      <c r="C82" s="163"/>
      <c r="D82" s="164"/>
      <c r="E82" s="4"/>
      <c r="F82" s="165" t="s">
        <v>15</v>
      </c>
      <c r="G82" s="166" t="s">
        <v>16</v>
      </c>
      <c r="H82" s="166" t="s">
        <v>17</v>
      </c>
      <c r="I82" s="166" t="s">
        <v>18</v>
      </c>
      <c r="J82" s="167" t="s">
        <v>19</v>
      </c>
      <c r="K82" s="165" t="s">
        <v>15</v>
      </c>
      <c r="L82" s="166" t="s">
        <v>16</v>
      </c>
      <c r="M82" s="166" t="s">
        <v>17</v>
      </c>
      <c r="N82" s="166" t="s">
        <v>18</v>
      </c>
      <c r="O82" s="167" t="s">
        <v>19</v>
      </c>
      <c r="P82" s="165" t="s">
        <v>15</v>
      </c>
      <c r="Q82" s="166" t="s">
        <v>16</v>
      </c>
      <c r="R82" s="166" t="s">
        <v>17</v>
      </c>
      <c r="S82" s="166" t="s">
        <v>18</v>
      </c>
      <c r="T82" s="167" t="s">
        <v>19</v>
      </c>
      <c r="U82" s="165" t="s">
        <v>15</v>
      </c>
      <c r="V82" s="166" t="s">
        <v>16</v>
      </c>
      <c r="W82" s="166" t="s">
        <v>17</v>
      </c>
      <c r="X82" s="166" t="s">
        <v>18</v>
      </c>
      <c r="Y82" s="167" t="s">
        <v>19</v>
      </c>
      <c r="Z82" s="165" t="s">
        <v>15</v>
      </c>
      <c r="AA82" s="166" t="s">
        <v>16</v>
      </c>
      <c r="AB82" s="166" t="s">
        <v>17</v>
      </c>
      <c r="AC82" s="166" t="s">
        <v>18</v>
      </c>
      <c r="AD82" s="167" t="s">
        <v>19</v>
      </c>
      <c r="AE82" s="165" t="s">
        <v>15</v>
      </c>
      <c r="AF82" s="166" t="s">
        <v>16</v>
      </c>
      <c r="AG82" s="166" t="s">
        <v>17</v>
      </c>
      <c r="AH82" s="166" t="s">
        <v>18</v>
      </c>
      <c r="AI82" s="167" t="s">
        <v>19</v>
      </c>
      <c r="AJ82" s="168" t="s">
        <v>15</v>
      </c>
      <c r="AK82" s="4" t="s">
        <v>16</v>
      </c>
      <c r="AL82" s="4" t="s">
        <v>17</v>
      </c>
      <c r="AM82" s="4" t="s">
        <v>18</v>
      </c>
      <c r="AN82" s="169" t="s">
        <v>19</v>
      </c>
      <c r="AO82" s="235" t="s">
        <v>3</v>
      </c>
      <c r="AP82" s="18" t="s">
        <v>20</v>
      </c>
      <c r="AQ82" s="320" t="s">
        <v>3</v>
      </c>
      <c r="AR82" s="18" t="s">
        <v>20</v>
      </c>
      <c r="AT82" s="170"/>
    </row>
    <row r="83" spans="1:46" ht="18.899999999999999" customHeight="1" thickBot="1" x14ac:dyDescent="0.35">
      <c r="A83" s="25"/>
      <c r="B83" s="364" t="s">
        <v>66</v>
      </c>
      <c r="C83" s="365"/>
      <c r="D83" s="34">
        <f>SUM(D84:D88)</f>
        <v>21</v>
      </c>
      <c r="E83" s="35">
        <f>SUM(E84:E88)</f>
        <v>23</v>
      </c>
      <c r="F83" s="32">
        <f>SUM(F84:F88)</f>
        <v>0</v>
      </c>
      <c r="G83" s="36">
        <f>SUM(G84:G88)</f>
        <v>0</v>
      </c>
      <c r="H83" s="36">
        <f>SUM(H84:H88)</f>
        <v>0</v>
      </c>
      <c r="I83" s="36"/>
      <c r="J83" s="37">
        <f>SUM(J84:J88)</f>
        <v>0</v>
      </c>
      <c r="K83" s="34">
        <f>SUM(K84:K88)</f>
        <v>0</v>
      </c>
      <c r="L83" s="36">
        <f>SUM(L84:L88)</f>
        <v>0</v>
      </c>
      <c r="M83" s="36">
        <f>SUM(M84:M88)</f>
        <v>0</v>
      </c>
      <c r="N83" s="36"/>
      <c r="O83" s="35">
        <f>SUM(O84:O88)</f>
        <v>0</v>
      </c>
      <c r="P83" s="32">
        <f>SUM(P84:P88)</f>
        <v>0</v>
      </c>
      <c r="Q83" s="36">
        <f>SUM(Q84:Q88)</f>
        <v>0</v>
      </c>
      <c r="R83" s="36">
        <f>SUM(R84:R88)</f>
        <v>0</v>
      </c>
      <c r="S83" s="36"/>
      <c r="T83" s="37">
        <f>SUM(T84:T88)</f>
        <v>0</v>
      </c>
      <c r="U83" s="34">
        <f>SUM(U84:U88)</f>
        <v>0</v>
      </c>
      <c r="V83" s="36">
        <f>SUM(V84:V88)</f>
        <v>0</v>
      </c>
      <c r="W83" s="36">
        <f>SUM(W84:W88)</f>
        <v>0</v>
      </c>
      <c r="X83" s="36"/>
      <c r="Y83" s="35">
        <f>SUM(Y84:Y88)</f>
        <v>0</v>
      </c>
      <c r="Z83" s="32">
        <f>SUM(Z84:Z88)</f>
        <v>2</v>
      </c>
      <c r="AA83" s="36">
        <f>SUM(AA84:AA88)</f>
        <v>0</v>
      </c>
      <c r="AB83" s="36">
        <f>SUM(AB84:AB88)</f>
        <v>3</v>
      </c>
      <c r="AC83" s="36"/>
      <c r="AD83" s="37">
        <f>SUM(AD84:AD88)</f>
        <v>5</v>
      </c>
      <c r="AE83" s="34">
        <f>SUM(AE84:AE88)</f>
        <v>7</v>
      </c>
      <c r="AF83" s="36">
        <f>SUM(AF84:AF88)</f>
        <v>4</v>
      </c>
      <c r="AG83" s="36">
        <f>SUM(AG84:AG88)</f>
        <v>5</v>
      </c>
      <c r="AH83" s="36"/>
      <c r="AI83" s="35">
        <f>SUM(AI84:AI88)</f>
        <v>18</v>
      </c>
      <c r="AJ83" s="32">
        <f>SUM(AJ84:AJ88)</f>
        <v>0</v>
      </c>
      <c r="AK83" s="36">
        <f>SUM(AK84:AK88)</f>
        <v>0</v>
      </c>
      <c r="AL83" s="36">
        <f>SUM(AL84:AL88)</f>
        <v>0</v>
      </c>
      <c r="AM83" s="36"/>
      <c r="AN83" s="35">
        <f>SUM(AN84:AN88)</f>
        <v>0</v>
      </c>
      <c r="AO83" s="171"/>
      <c r="AP83" s="81"/>
      <c r="AQ83" s="171"/>
      <c r="AR83" s="81"/>
    </row>
    <row r="84" spans="1:46" ht="18.899999999999999" customHeight="1" x14ac:dyDescent="0.25">
      <c r="A84" s="43">
        <f>A57</f>
        <v>36</v>
      </c>
      <c r="B84" s="82" t="s">
        <v>374</v>
      </c>
      <c r="C84" s="83" t="s">
        <v>67</v>
      </c>
      <c r="D84" s="46">
        <f>SUM(F84:H84,K84:M84,P84:R84,U84:W84,Z84:AB84,AE84:AG84,AJ84:AL84)</f>
        <v>5</v>
      </c>
      <c r="E84" s="47">
        <f>SUM(J84,O84,T84,Y84,AD84,AI84,AN84)</f>
        <v>5</v>
      </c>
      <c r="F84" s="55"/>
      <c r="G84" s="172"/>
      <c r="H84" s="47"/>
      <c r="I84" s="53"/>
      <c r="J84" s="84"/>
      <c r="K84" s="47"/>
      <c r="L84" s="52"/>
      <c r="M84" s="47"/>
      <c r="N84" s="53"/>
      <c r="O84" s="84"/>
      <c r="P84" s="47"/>
      <c r="Q84" s="52"/>
      <c r="R84" s="47"/>
      <c r="S84" s="53"/>
      <c r="T84" s="84"/>
      <c r="U84" s="47"/>
      <c r="V84" s="52"/>
      <c r="W84" s="47"/>
      <c r="X84" s="53"/>
      <c r="Y84" s="84"/>
      <c r="Z84" s="47">
        <v>2</v>
      </c>
      <c r="AA84" s="52">
        <v>0</v>
      </c>
      <c r="AB84" s="47">
        <v>3</v>
      </c>
      <c r="AC84" s="53" t="s">
        <v>23</v>
      </c>
      <c r="AD84" s="84">
        <v>5</v>
      </c>
      <c r="AE84" s="55"/>
      <c r="AF84" s="52"/>
      <c r="AG84" s="47"/>
      <c r="AH84" s="53"/>
      <c r="AI84" s="84"/>
      <c r="AJ84" s="55"/>
      <c r="AK84" s="52"/>
      <c r="AL84" s="47"/>
      <c r="AM84" s="53"/>
      <c r="AN84" s="84"/>
      <c r="AO84" s="86" t="s">
        <v>306</v>
      </c>
      <c r="AP84" s="56" t="s">
        <v>54</v>
      </c>
      <c r="AQ84" s="86" t="s">
        <v>212</v>
      </c>
      <c r="AR84" s="56" t="s">
        <v>67</v>
      </c>
    </row>
    <row r="85" spans="1:46" ht="18.899999999999999" customHeight="1" x14ac:dyDescent="0.25">
      <c r="A85" s="57">
        <f>A84+1</f>
        <v>37</v>
      </c>
      <c r="B85" s="86" t="s">
        <v>379</v>
      </c>
      <c r="C85" s="173" t="s">
        <v>88</v>
      </c>
      <c r="D85" s="60">
        <f>SUM(F85:H85,K85:M85,P85:R85,U85:W85,Z85:AB85,AE85:AG85,AJ85:AL85)</f>
        <v>4</v>
      </c>
      <c r="E85" s="61">
        <f>SUM(J85,O85,T85,Y85,AD85,AI85,AN85)</f>
        <v>4</v>
      </c>
      <c r="F85" s="60"/>
      <c r="G85" s="63"/>
      <c r="H85" s="61"/>
      <c r="I85" s="64"/>
      <c r="J85" s="87"/>
      <c r="K85" s="60"/>
      <c r="L85" s="88"/>
      <c r="M85" s="61"/>
      <c r="N85" s="63"/>
      <c r="O85" s="87"/>
      <c r="P85" s="61"/>
      <c r="Q85" s="63"/>
      <c r="R85" s="61"/>
      <c r="S85" s="63"/>
      <c r="T85" s="87"/>
      <c r="U85" s="61"/>
      <c r="V85" s="63"/>
      <c r="W85" s="61"/>
      <c r="X85" s="64"/>
      <c r="Y85" s="87"/>
      <c r="Z85" s="62"/>
      <c r="AA85" s="63"/>
      <c r="AB85" s="88"/>
      <c r="AC85" s="64"/>
      <c r="AD85" s="87"/>
      <c r="AE85" s="62">
        <v>2</v>
      </c>
      <c r="AF85" s="63">
        <v>0</v>
      </c>
      <c r="AG85" s="61">
        <v>2</v>
      </c>
      <c r="AH85" s="64" t="s">
        <v>23</v>
      </c>
      <c r="AI85" s="87">
        <v>4</v>
      </c>
      <c r="AJ85" s="62"/>
      <c r="AK85" s="63"/>
      <c r="AL85" s="61"/>
      <c r="AM85" s="64"/>
      <c r="AN85" s="87"/>
      <c r="AO85" s="86" t="s">
        <v>306</v>
      </c>
      <c r="AP85" s="89" t="s">
        <v>54</v>
      </c>
      <c r="AQ85" s="86" t="s">
        <v>223</v>
      </c>
      <c r="AR85" s="89" t="s">
        <v>222</v>
      </c>
    </row>
    <row r="86" spans="1:46" ht="18.899999999999999" customHeight="1" x14ac:dyDescent="0.25">
      <c r="A86" s="57">
        <f>A85+1</f>
        <v>38</v>
      </c>
      <c r="B86" s="113" t="s">
        <v>380</v>
      </c>
      <c r="C86" s="173" t="s">
        <v>89</v>
      </c>
      <c r="D86" s="60">
        <f>SUM(F86:H86,K86:M86,P86:R86,U86:W86,Z86:AB86,AE86:AG86,AJ86:AL86)</f>
        <v>4</v>
      </c>
      <c r="E86" s="61">
        <f>SUM(J86,O86,T86,Y86,AD86,AI86,AN86)</f>
        <v>4</v>
      </c>
      <c r="F86" s="144"/>
      <c r="G86" s="114"/>
      <c r="H86" s="147"/>
      <c r="I86" s="114"/>
      <c r="J86" s="146"/>
      <c r="K86" s="144"/>
      <c r="L86" s="147"/>
      <c r="M86" s="147"/>
      <c r="N86" s="114"/>
      <c r="O86" s="146"/>
      <c r="P86" s="144"/>
      <c r="Q86" s="114"/>
      <c r="R86" s="147"/>
      <c r="S86" s="114"/>
      <c r="T86" s="146"/>
      <c r="U86" s="144"/>
      <c r="V86" s="147"/>
      <c r="W86" s="147"/>
      <c r="X86" s="114"/>
      <c r="Y86" s="146"/>
      <c r="Z86" s="144"/>
      <c r="AA86" s="147"/>
      <c r="AB86" s="147"/>
      <c r="AC86" s="114"/>
      <c r="AD86" s="146"/>
      <c r="AE86" s="144">
        <v>2</v>
      </c>
      <c r="AF86" s="114">
        <v>2</v>
      </c>
      <c r="AG86" s="147">
        <v>0</v>
      </c>
      <c r="AH86" s="114" t="s">
        <v>23</v>
      </c>
      <c r="AI86" s="146">
        <v>4</v>
      </c>
      <c r="AJ86" s="144"/>
      <c r="AK86" s="114"/>
      <c r="AL86" s="147"/>
      <c r="AM86" s="114"/>
      <c r="AN86" s="146"/>
      <c r="AO86" s="86" t="s">
        <v>306</v>
      </c>
      <c r="AP86" s="89" t="s">
        <v>54</v>
      </c>
      <c r="AQ86" s="86" t="s">
        <v>224</v>
      </c>
      <c r="AR86" s="89" t="s">
        <v>89</v>
      </c>
    </row>
    <row r="87" spans="1:46" ht="18.899999999999999" customHeight="1" x14ac:dyDescent="0.25">
      <c r="A87" s="57">
        <f>A86+1</f>
        <v>39</v>
      </c>
      <c r="B87" s="86" t="s">
        <v>381</v>
      </c>
      <c r="C87" s="174" t="s">
        <v>90</v>
      </c>
      <c r="D87" s="60">
        <f>SUM(F87:H87,K87:M87,P87:R87,U87:W87,Z87:AB87,AE87:AG87,AJ87:AL87)</f>
        <v>3</v>
      </c>
      <c r="E87" s="61">
        <f>SUM(J87,O87,T87,Y87,AD87,AI87,AN87)</f>
        <v>5</v>
      </c>
      <c r="F87" s="144"/>
      <c r="G87" s="114"/>
      <c r="H87" s="147"/>
      <c r="I87" s="114"/>
      <c r="J87" s="146"/>
      <c r="K87" s="144"/>
      <c r="L87" s="147"/>
      <c r="M87" s="147"/>
      <c r="N87" s="114"/>
      <c r="O87" s="146"/>
      <c r="P87" s="144"/>
      <c r="Q87" s="114"/>
      <c r="R87" s="147"/>
      <c r="S87" s="114"/>
      <c r="T87" s="146"/>
      <c r="U87" s="144"/>
      <c r="V87" s="147"/>
      <c r="W87" s="147"/>
      <c r="X87" s="114"/>
      <c r="Y87" s="146"/>
      <c r="Z87" s="144"/>
      <c r="AA87" s="147"/>
      <c r="AB87" s="147"/>
      <c r="AC87" s="114"/>
      <c r="AD87" s="146"/>
      <c r="AE87" s="144">
        <v>1</v>
      </c>
      <c r="AF87" s="114">
        <v>2</v>
      </c>
      <c r="AG87" s="147">
        <v>0</v>
      </c>
      <c r="AH87" s="114" t="s">
        <v>23</v>
      </c>
      <c r="AI87" s="146">
        <v>5</v>
      </c>
      <c r="AJ87" s="144"/>
      <c r="AK87" s="114"/>
      <c r="AL87" s="147"/>
      <c r="AM87" s="114"/>
      <c r="AN87" s="146"/>
      <c r="AO87" s="97" t="s">
        <v>297</v>
      </c>
      <c r="AP87" s="175" t="s">
        <v>38</v>
      </c>
      <c r="AQ87" s="97" t="s">
        <v>225</v>
      </c>
      <c r="AR87" s="175" t="s">
        <v>90</v>
      </c>
    </row>
    <row r="88" spans="1:46" s="155" customFormat="1" ht="18.899999999999999" customHeight="1" thickBot="1" x14ac:dyDescent="0.3">
      <c r="A88" s="69">
        <f>A87+1</f>
        <v>40</v>
      </c>
      <c r="B88" s="90" t="s">
        <v>382</v>
      </c>
      <c r="C88" s="176" t="s">
        <v>91</v>
      </c>
      <c r="D88" s="72">
        <f>SUM(F88:H88,K88:M88,P88:R88,U88:W88,Z88:AB88,AE88:AG88,AJ88:AL88)</f>
        <v>5</v>
      </c>
      <c r="E88" s="73">
        <f>SUM(J88,O88,T88,Y88,AD88,AI88,AN88)</f>
        <v>5</v>
      </c>
      <c r="F88" s="177"/>
      <c r="G88" s="178"/>
      <c r="H88" s="179"/>
      <c r="I88" s="178"/>
      <c r="J88" s="180"/>
      <c r="K88" s="177"/>
      <c r="L88" s="179"/>
      <c r="M88" s="179"/>
      <c r="N88" s="178"/>
      <c r="O88" s="180"/>
      <c r="P88" s="177"/>
      <c r="Q88" s="178"/>
      <c r="R88" s="179"/>
      <c r="S88" s="178"/>
      <c r="T88" s="180"/>
      <c r="U88" s="177"/>
      <c r="V88" s="179"/>
      <c r="W88" s="179"/>
      <c r="X88" s="178"/>
      <c r="Y88" s="180"/>
      <c r="Z88" s="177"/>
      <c r="AA88" s="179"/>
      <c r="AB88" s="179"/>
      <c r="AC88" s="178"/>
      <c r="AD88" s="180"/>
      <c r="AE88" s="177">
        <v>2</v>
      </c>
      <c r="AF88" s="178">
        <v>0</v>
      </c>
      <c r="AG88" s="179">
        <v>3</v>
      </c>
      <c r="AH88" s="178" t="s">
        <v>23</v>
      </c>
      <c r="AI88" s="180">
        <v>5</v>
      </c>
      <c r="AJ88" s="177"/>
      <c r="AK88" s="178"/>
      <c r="AL88" s="179"/>
      <c r="AM88" s="178"/>
      <c r="AN88" s="180"/>
      <c r="AO88" s="86" t="s">
        <v>309</v>
      </c>
      <c r="AP88" s="79" t="s">
        <v>58</v>
      </c>
      <c r="AQ88" s="86" t="s">
        <v>226</v>
      </c>
      <c r="AR88" s="79" t="s">
        <v>91</v>
      </c>
      <c r="AS88" s="156"/>
      <c r="AT88" s="181"/>
    </row>
    <row r="89" spans="1:46" ht="18.899999999999999" customHeight="1" thickBot="1" x14ac:dyDescent="0.35">
      <c r="A89" s="25"/>
      <c r="B89" s="364" t="s">
        <v>92</v>
      </c>
      <c r="C89" s="365"/>
      <c r="D89" s="34">
        <f>SUM(D90:D92)</f>
        <v>6</v>
      </c>
      <c r="E89" s="35">
        <f>SUM(E90:E92)</f>
        <v>10</v>
      </c>
      <c r="F89" s="32">
        <f>SUM(F90:F92)</f>
        <v>0</v>
      </c>
      <c r="G89" s="36">
        <f>SUM(G90:G92)</f>
        <v>0</v>
      </c>
      <c r="H89" s="36">
        <f>SUM(H90:H92)</f>
        <v>0</v>
      </c>
      <c r="I89" s="36"/>
      <c r="J89" s="37">
        <f>SUM(J90:J92)</f>
        <v>0</v>
      </c>
      <c r="K89" s="34">
        <f>SUM(K90:K92)</f>
        <v>0</v>
      </c>
      <c r="L89" s="36">
        <f>SUM(L90:L92)</f>
        <v>0</v>
      </c>
      <c r="M89" s="36">
        <f>SUM(M90:M92)</f>
        <v>0</v>
      </c>
      <c r="N89" s="36"/>
      <c r="O89" s="35">
        <f>SUM(O90:O92)</f>
        <v>0</v>
      </c>
      <c r="P89" s="32">
        <f>SUM(P90:P92)</f>
        <v>0</v>
      </c>
      <c r="Q89" s="36">
        <f>SUM(Q90:Q92)</f>
        <v>2</v>
      </c>
      <c r="R89" s="36">
        <f>SUM(R90:R92)</f>
        <v>0</v>
      </c>
      <c r="S89" s="36"/>
      <c r="T89" s="37">
        <f>SUM(T90:T92)</f>
        <v>3</v>
      </c>
      <c r="U89" s="34">
        <f>SUM(U90:U92)</f>
        <v>0</v>
      </c>
      <c r="V89" s="36">
        <f>SUM(V90:V92)</f>
        <v>0</v>
      </c>
      <c r="W89" s="36">
        <f>SUM(W90:W92)</f>
        <v>0</v>
      </c>
      <c r="X89" s="36"/>
      <c r="Y89" s="35">
        <f>SUM(Y90:Y92)</f>
        <v>0</v>
      </c>
      <c r="Z89" s="32">
        <f>SUM(Z90:Z92)</f>
        <v>0</v>
      </c>
      <c r="AA89" s="36">
        <f>SUM(AA90:AA92)</f>
        <v>0</v>
      </c>
      <c r="AB89" s="36">
        <f>SUM(AB90:AB92)</f>
        <v>0</v>
      </c>
      <c r="AC89" s="36"/>
      <c r="AD89" s="37">
        <f>SUM(AD90:AD92)</f>
        <v>0</v>
      </c>
      <c r="AE89" s="34">
        <f>SUM(AE90:AE92)</f>
        <v>0</v>
      </c>
      <c r="AF89" s="36">
        <f>SUM(AF90:AF92)</f>
        <v>4</v>
      </c>
      <c r="AG89" s="36">
        <f>SUM(AG90:AG92)</f>
        <v>0</v>
      </c>
      <c r="AH89" s="36"/>
      <c r="AI89" s="35">
        <f>SUM(AI90:AI92)</f>
        <v>7</v>
      </c>
      <c r="AJ89" s="32">
        <f>SUM(AJ90:AJ92)</f>
        <v>0</v>
      </c>
      <c r="AK89" s="36">
        <f>SUM(AK90:AK92)</f>
        <v>0</v>
      </c>
      <c r="AL89" s="36">
        <f>SUM(AL90:AL92)</f>
        <v>0</v>
      </c>
      <c r="AM89" s="36"/>
      <c r="AN89" s="35">
        <f>SUM(AN90:AN92)</f>
        <v>0</v>
      </c>
      <c r="AO89" s="171"/>
      <c r="AP89" s="81"/>
      <c r="AQ89" s="171"/>
      <c r="AR89" s="81"/>
      <c r="AS89" s="182"/>
      <c r="AT89" s="183"/>
    </row>
    <row r="90" spans="1:46" ht="18.899999999999999" customHeight="1" x14ac:dyDescent="0.25">
      <c r="A90" s="43">
        <f>A88+1</f>
        <v>41</v>
      </c>
      <c r="B90" s="184"/>
      <c r="C90" s="185" t="s">
        <v>73</v>
      </c>
      <c r="D90" s="14">
        <f t="shared" ref="D90:D95" si="6">SUM(F90:H90,K90:M90,P90:R90,U90:W90,Z90:AB90,AE90:AG90,AJ90:AL90)</f>
        <v>2</v>
      </c>
      <c r="E90" s="17">
        <f t="shared" ref="E90:E95" si="7">SUM(J90,O90,T90,Y90,AD90,AI90,AN90)</f>
        <v>3</v>
      </c>
      <c r="F90" s="186"/>
      <c r="G90" s="48"/>
      <c r="H90" s="51"/>
      <c r="I90" s="48"/>
      <c r="J90" s="50"/>
      <c r="K90" s="47"/>
      <c r="L90" s="52"/>
      <c r="M90" s="47"/>
      <c r="N90" s="53"/>
      <c r="O90" s="54"/>
      <c r="P90" s="186">
        <v>0</v>
      </c>
      <c r="Q90" s="48">
        <v>2</v>
      </c>
      <c r="R90" s="51">
        <v>0</v>
      </c>
      <c r="S90" s="48" t="s">
        <v>28</v>
      </c>
      <c r="T90" s="50">
        <v>3</v>
      </c>
      <c r="U90" s="186"/>
      <c r="V90" s="48"/>
      <c r="W90" s="51"/>
      <c r="X90" s="48"/>
      <c r="Y90" s="50"/>
      <c r="Z90" s="186"/>
      <c r="AA90" s="48"/>
      <c r="AB90" s="51"/>
      <c r="AC90" s="48"/>
      <c r="AD90" s="50"/>
      <c r="AE90" s="17"/>
      <c r="AF90" s="17"/>
      <c r="AG90" s="17"/>
      <c r="AH90" s="17"/>
      <c r="AI90" s="17"/>
      <c r="AJ90" s="186"/>
      <c r="AK90" s="48"/>
      <c r="AL90" s="51"/>
      <c r="AM90" s="48"/>
      <c r="AN90" s="50"/>
      <c r="AO90" s="187"/>
      <c r="AP90" s="188"/>
      <c r="AQ90" s="187"/>
      <c r="AR90" s="188"/>
    </row>
    <row r="91" spans="1:46" ht="18.899999999999999" customHeight="1" x14ac:dyDescent="0.25">
      <c r="A91" s="57">
        <f>A90+1</f>
        <v>42</v>
      </c>
      <c r="B91" s="189"/>
      <c r="C91" s="190" t="s">
        <v>74</v>
      </c>
      <c r="D91" s="60">
        <f t="shared" si="6"/>
        <v>2</v>
      </c>
      <c r="E91" s="61">
        <f t="shared" si="7"/>
        <v>3</v>
      </c>
      <c r="F91" s="62"/>
      <c r="G91" s="63"/>
      <c r="H91" s="88"/>
      <c r="I91" s="63"/>
      <c r="J91" s="65"/>
      <c r="K91" s="62"/>
      <c r="L91" s="63"/>
      <c r="M91" s="88"/>
      <c r="N91" s="63"/>
      <c r="O91" s="65"/>
      <c r="P91" s="62"/>
      <c r="Q91" s="63"/>
      <c r="R91" s="88"/>
      <c r="S91" s="63"/>
      <c r="T91" s="65"/>
      <c r="U91" s="62"/>
      <c r="V91" s="63"/>
      <c r="W91" s="88"/>
      <c r="X91" s="63"/>
      <c r="Y91" s="65"/>
      <c r="Z91" s="62"/>
      <c r="AA91" s="63"/>
      <c r="AB91" s="88"/>
      <c r="AC91" s="63"/>
      <c r="AD91" s="65"/>
      <c r="AE91" s="62">
        <v>0</v>
      </c>
      <c r="AF91" s="63">
        <v>2</v>
      </c>
      <c r="AG91" s="88">
        <v>0</v>
      </c>
      <c r="AH91" s="63" t="s">
        <v>28</v>
      </c>
      <c r="AI91" s="65">
        <v>3</v>
      </c>
      <c r="AJ91" s="62"/>
      <c r="AK91" s="63"/>
      <c r="AL91" s="88"/>
      <c r="AM91" s="63"/>
      <c r="AN91" s="65"/>
      <c r="AO91" s="191"/>
      <c r="AP91" s="192"/>
      <c r="AQ91" s="191"/>
      <c r="AR91" s="192"/>
    </row>
    <row r="92" spans="1:46" ht="18.899999999999999" customHeight="1" thickBot="1" x14ac:dyDescent="0.3">
      <c r="A92" s="69">
        <f>A91+1</f>
        <v>43</v>
      </c>
      <c r="B92" s="193"/>
      <c r="C92" s="194" t="s">
        <v>75</v>
      </c>
      <c r="D92" s="19">
        <f>SUM(F92:H92,K92:M92,P92:R92,U92:W92,Z92:AB92,AE92:AG92,AJ92:AL92)</f>
        <v>2</v>
      </c>
      <c r="E92" s="195">
        <f>SUM(J92,O92,T92,Y92,AD92,AI92,AN92)</f>
        <v>4</v>
      </c>
      <c r="F92" s="196"/>
      <c r="G92" s="197"/>
      <c r="H92" s="198"/>
      <c r="I92" s="197"/>
      <c r="J92" s="199"/>
      <c r="K92" s="196"/>
      <c r="L92" s="197"/>
      <c r="M92" s="198"/>
      <c r="N92" s="197"/>
      <c r="O92" s="199"/>
      <c r="P92" s="196"/>
      <c r="Q92" s="197"/>
      <c r="R92" s="198"/>
      <c r="S92" s="197"/>
      <c r="T92" s="199"/>
      <c r="U92" s="196"/>
      <c r="V92" s="197"/>
      <c r="W92" s="198"/>
      <c r="X92" s="197"/>
      <c r="Y92" s="199"/>
      <c r="Z92" s="196"/>
      <c r="AA92" s="197"/>
      <c r="AB92" s="198"/>
      <c r="AC92" s="197"/>
      <c r="AD92" s="199"/>
      <c r="AE92" s="196">
        <v>0</v>
      </c>
      <c r="AF92" s="197">
        <v>2</v>
      </c>
      <c r="AG92" s="198">
        <v>0</v>
      </c>
      <c r="AH92" s="197" t="s">
        <v>28</v>
      </c>
      <c r="AI92" s="199">
        <v>4</v>
      </c>
      <c r="AJ92" s="196"/>
      <c r="AK92" s="197"/>
      <c r="AL92" s="198"/>
      <c r="AM92" s="197"/>
      <c r="AN92" s="199"/>
      <c r="AO92" s="200"/>
      <c r="AP92" s="201"/>
      <c r="AQ92" s="200"/>
      <c r="AR92" s="201"/>
    </row>
    <row r="93" spans="1:46" ht="18.899999999999999" customHeight="1" x14ac:dyDescent="0.25">
      <c r="A93" s="43">
        <f>A92+1</f>
        <v>44</v>
      </c>
      <c r="B93" s="184" t="s">
        <v>312</v>
      </c>
      <c r="C93" s="185" t="s">
        <v>93</v>
      </c>
      <c r="D93" s="14">
        <f t="shared" si="6"/>
        <v>2</v>
      </c>
      <c r="E93" s="17">
        <f t="shared" si="7"/>
        <v>4</v>
      </c>
      <c r="F93" s="186"/>
      <c r="G93" s="48"/>
      <c r="H93" s="51"/>
      <c r="I93" s="48"/>
      <c r="J93" s="50"/>
      <c r="K93" s="186"/>
      <c r="L93" s="48"/>
      <c r="M93" s="51"/>
      <c r="N93" s="48"/>
      <c r="O93" s="50"/>
      <c r="P93" s="186"/>
      <c r="Q93" s="49"/>
      <c r="R93" s="51"/>
      <c r="S93" s="48"/>
      <c r="T93" s="50"/>
      <c r="U93" s="186"/>
      <c r="V93" s="48"/>
      <c r="W93" s="51"/>
      <c r="X93" s="48"/>
      <c r="Y93" s="50"/>
      <c r="Z93" s="14">
        <v>0</v>
      </c>
      <c r="AA93" s="48">
        <v>0</v>
      </c>
      <c r="AB93" s="48">
        <v>2</v>
      </c>
      <c r="AC93" s="48" t="s">
        <v>28</v>
      </c>
      <c r="AD93" s="50">
        <v>4</v>
      </c>
      <c r="AE93" s="186"/>
      <c r="AF93" s="48"/>
      <c r="AG93" s="51"/>
      <c r="AH93" s="48"/>
      <c r="AI93" s="50"/>
      <c r="AJ93" s="186"/>
      <c r="AK93" s="48"/>
      <c r="AL93" s="51"/>
      <c r="AM93" s="48"/>
      <c r="AN93" s="50"/>
      <c r="AO93" s="236"/>
      <c r="AP93" s="237"/>
      <c r="AQ93" s="236" t="s">
        <v>217</v>
      </c>
      <c r="AR93" s="237" t="s">
        <v>76</v>
      </c>
    </row>
    <row r="94" spans="1:46" ht="18.899999999999999" customHeight="1" x14ac:dyDescent="0.25">
      <c r="A94" s="57">
        <f>A93+1</f>
        <v>45</v>
      </c>
      <c r="B94" s="86" t="s">
        <v>313</v>
      </c>
      <c r="C94" s="190" t="s">
        <v>77</v>
      </c>
      <c r="D94" s="60">
        <f t="shared" si="6"/>
        <v>0</v>
      </c>
      <c r="E94" s="61">
        <f t="shared" si="7"/>
        <v>4</v>
      </c>
      <c r="F94" s="62"/>
      <c r="G94" s="63"/>
      <c r="H94" s="88"/>
      <c r="I94" s="63"/>
      <c r="J94" s="65"/>
      <c r="K94" s="62"/>
      <c r="L94" s="63"/>
      <c r="M94" s="88"/>
      <c r="N94" s="63"/>
      <c r="O94" s="65"/>
      <c r="P94" s="62"/>
      <c r="Q94" s="64"/>
      <c r="R94" s="88"/>
      <c r="S94" s="63"/>
      <c r="T94" s="65"/>
      <c r="U94" s="62"/>
      <c r="V94" s="63"/>
      <c r="W94" s="88"/>
      <c r="X94" s="63"/>
      <c r="Y94" s="65"/>
      <c r="Z94" s="62"/>
      <c r="AA94" s="63"/>
      <c r="AB94" s="88"/>
      <c r="AC94" s="63"/>
      <c r="AD94" s="65"/>
      <c r="AE94" s="62"/>
      <c r="AF94" s="63"/>
      <c r="AG94" s="88"/>
      <c r="AH94" s="63" t="s">
        <v>28</v>
      </c>
      <c r="AI94" s="65">
        <v>4</v>
      </c>
      <c r="AJ94" s="62"/>
      <c r="AK94" s="63"/>
      <c r="AL94" s="88"/>
      <c r="AM94" s="63"/>
      <c r="AN94" s="65"/>
      <c r="AO94" s="191"/>
      <c r="AP94" s="192"/>
      <c r="AQ94" s="191" t="s">
        <v>218</v>
      </c>
      <c r="AR94" s="192" t="s">
        <v>77</v>
      </c>
    </row>
    <row r="95" spans="1:46" ht="18.899999999999999" customHeight="1" thickBot="1" x14ac:dyDescent="0.3">
      <c r="A95" s="202">
        <f>A94+1</f>
        <v>46</v>
      </c>
      <c r="B95" s="193" t="s">
        <v>314</v>
      </c>
      <c r="C95" s="194" t="s">
        <v>78</v>
      </c>
      <c r="D95" s="19">
        <f t="shared" si="6"/>
        <v>0</v>
      </c>
      <c r="E95" s="195">
        <f t="shared" si="7"/>
        <v>11</v>
      </c>
      <c r="F95" s="196"/>
      <c r="G95" s="197"/>
      <c r="H95" s="198"/>
      <c r="I95" s="197"/>
      <c r="J95" s="199"/>
      <c r="K95" s="196"/>
      <c r="L95" s="197"/>
      <c r="M95" s="198"/>
      <c r="N95" s="197"/>
      <c r="O95" s="199"/>
      <c r="P95" s="196"/>
      <c r="Q95" s="197"/>
      <c r="R95" s="198"/>
      <c r="S95" s="197"/>
      <c r="T95" s="199"/>
      <c r="U95" s="196"/>
      <c r="V95" s="197"/>
      <c r="W95" s="198"/>
      <c r="X95" s="197"/>
      <c r="Y95" s="199"/>
      <c r="Z95" s="196"/>
      <c r="AA95" s="197"/>
      <c r="AB95" s="198"/>
      <c r="AC95" s="197"/>
      <c r="AD95" s="199"/>
      <c r="AE95" s="196"/>
      <c r="AF95" s="197"/>
      <c r="AG95" s="198"/>
      <c r="AH95" s="197"/>
      <c r="AI95" s="199"/>
      <c r="AJ95" s="196"/>
      <c r="AK95" s="197"/>
      <c r="AL95" s="198"/>
      <c r="AM95" s="197" t="s">
        <v>61</v>
      </c>
      <c r="AN95" s="199">
        <v>11</v>
      </c>
      <c r="AO95" s="200"/>
      <c r="AP95" s="203"/>
      <c r="AQ95" s="200" t="s">
        <v>219</v>
      </c>
      <c r="AR95" s="203" t="s">
        <v>78</v>
      </c>
    </row>
    <row r="96" spans="1:46" ht="18.899999999999999" customHeight="1" x14ac:dyDescent="0.25">
      <c r="A96" s="204"/>
      <c r="B96" s="205"/>
      <c r="C96" s="206" t="s">
        <v>79</v>
      </c>
      <c r="D96" s="207">
        <f>SUM(D8+D14+D19+D23+D26+D28+D31+D45+D83+D89+D95+D94+D93)</f>
        <v>151</v>
      </c>
      <c r="E96" s="208">
        <f>SUM(E8+E14+E19+E23+E26+E28+E31+E45+E83+E89+E95+E94+E93)+E141</f>
        <v>210</v>
      </c>
      <c r="F96" s="207">
        <f>SUM(F8+F14+F19+F23+F26+F28+F31+F45+F83+F89+F95+F94+F93)+F141</f>
        <v>9</v>
      </c>
      <c r="G96" s="208">
        <f>SUM(G8+G14+G19+G23+G26+G28+G31+G45+G83+G89+G95+G94+G93)+G141</f>
        <v>11</v>
      </c>
      <c r="H96" s="208">
        <f>SUM(H8+H14+H19+H23+H26+H28+H31+H45+H83+H89+H95+H94+H93)+H141</f>
        <v>6</v>
      </c>
      <c r="I96" s="208"/>
      <c r="J96" s="209">
        <f>SUM(J8+J14+J19+J23+J26+J28+J31+J45+J83+J89+J95+J94+J93)+J141</f>
        <v>28</v>
      </c>
      <c r="K96" s="207">
        <f>SUM(K8+K14+K19+K23+K26+K28+K31+K45+K83+K89+K95+K94+K93)+K141</f>
        <v>12</v>
      </c>
      <c r="L96" s="208">
        <f>SUM(L8+L14+L19+L23+L26+L28+L31+L45+L83+L89+L95+L94+L93)+L141</f>
        <v>11</v>
      </c>
      <c r="M96" s="208">
        <f>SUM(M8+M14+M19+M23+M26+M28+M31+M45+M83+M89+M95+M94+M93)+M141</f>
        <v>6</v>
      </c>
      <c r="N96" s="208"/>
      <c r="O96" s="209">
        <f>SUM(O8+O14+O19+O23+O26+O28+O31+O45+O83+O89+O95+O94+O93)+O141</f>
        <v>31</v>
      </c>
      <c r="P96" s="207">
        <f>SUM(P8+P14+P19+P23+P26+P28+P31+P45+P83+P89+P95+P94+P93)+P141</f>
        <v>9</v>
      </c>
      <c r="Q96" s="208">
        <f>SUM(Q8+Q14+Q19+Q23+Q26+Q28+Q31+Q45+Q83+Q89+Q95+Q94+Q93)+Q141</f>
        <v>10</v>
      </c>
      <c r="R96" s="208">
        <f>SUM(R8+R14+R19+R23+R26+R28+R31+R45+R83+R89+R95+R94+R93)+R141</f>
        <v>5</v>
      </c>
      <c r="S96" s="208"/>
      <c r="T96" s="209">
        <f>SUM(T8+T14+T19+T23+T26+T28+T31+T45+T83+T89+T95+T94+T93)+T141</f>
        <v>31</v>
      </c>
      <c r="U96" s="207">
        <f>SUM(U8+U14+U19+U23+U26+U28+U31+U45+U83+U89+U95+U94+U93)+U141</f>
        <v>14</v>
      </c>
      <c r="V96" s="208">
        <f>SUM(V8+V14+V19+V23+V26+V28+V31+V45+V83+V89+V95+V94+V93)+V141</f>
        <v>6</v>
      </c>
      <c r="W96" s="208">
        <f>SUM(W8+W14+W19+W23+W26+W28+W31+W45+W83+W89+W95+W94+W93)+W141</f>
        <v>9</v>
      </c>
      <c r="X96" s="208"/>
      <c r="Y96" s="209">
        <f>SUM(Y8+Y14+Y19+Y23+Y26+Y28+Y31+Y45+Y83+Y89+Y95+Y94+Y93)+Y141</f>
        <v>33</v>
      </c>
      <c r="Z96" s="207">
        <f>SUM(Z8+Z14+Z19+Z23+Z26+Z28+Z31+Z45+Z83+Z89+Z95+Z94+Z93)+Z141</f>
        <v>9</v>
      </c>
      <c r="AA96" s="208">
        <f>SUM(AA8+AA14+AA19+AA23+AA26+AA28+AA31+AA45+AA83+AA89+AA95+AA94+AA93)+AA141</f>
        <v>0</v>
      </c>
      <c r="AB96" s="208">
        <f>SUM(AB8+AB14+AB19+AB23+AB26+AB28+AB31+AB45+AB83+AB89+AB95+AB94+AB93)+AB141</f>
        <v>14</v>
      </c>
      <c r="AC96" s="208"/>
      <c r="AD96" s="209">
        <f>SUM(AD8+AD14+AD19+AD23+AD26+AD28+AD31+AD45+AD83+AD89+AD95+AD94+AD93)+AD141</f>
        <v>30</v>
      </c>
      <c r="AE96" s="207">
        <f>SUM(AE8+AE14+AE19+AE23+AE26+AE28+AE31+AE45+AE83+AE89+AE95+AE94+AE93)+AE141</f>
        <v>7</v>
      </c>
      <c r="AF96" s="208">
        <f>SUM(AF8+AF14+AF19+AF23+AF26+AF28+AF31+AF45+AF83+AF89+AF95+AF94+AF93)+AF141</f>
        <v>8</v>
      </c>
      <c r="AG96" s="208">
        <f>SUM(AG8+AG14+AG19+AG23+AG26+AG28+AG31+AG45+AG83+AG89+AG95+AG94+AG93)+AG141</f>
        <v>5</v>
      </c>
      <c r="AH96" s="208"/>
      <c r="AI96" s="209">
        <f>SUM(AI8+AI14+AI19+AI23+AI26+AI28+AI31+AI45+AI83+AI89+AI95+AI94+AI93)+AI141</f>
        <v>29</v>
      </c>
      <c r="AJ96" s="207">
        <f>SUM(AJ8+AJ14+AJ19+AJ23+AJ26+AJ28+AJ31+AJ45+AJ83+AJ89+AJ95+AJ94+AJ93)+AJ141</f>
        <v>0</v>
      </c>
      <c r="AK96" s="208">
        <f>SUM(AK8+AK14+AK19+AK23+AK26+AK28+AK31+AK45+AK83+AK89+AK95+AK94+AK93)+AK141</f>
        <v>0</v>
      </c>
      <c r="AL96" s="208">
        <f>SUM(AL8+AL14+AL19+AL23+AL26+AL28+AL31+AL45+AL83+AL89+AL95+AL94+AL93)+AL141</f>
        <v>0</v>
      </c>
      <c r="AM96" s="208"/>
      <c r="AN96" s="209">
        <f>AN95+AN141</f>
        <v>28</v>
      </c>
      <c r="AO96" s="204">
        <f>J96+O96+T96+Y96+AD96+AI96+AN96</f>
        <v>210</v>
      </c>
      <c r="AP96" s="210" t="s">
        <v>146</v>
      </c>
      <c r="AQ96" s="317"/>
      <c r="AR96" s="210"/>
    </row>
    <row r="97" spans="1:46" ht="18.899999999999999" customHeight="1" x14ac:dyDescent="0.25">
      <c r="C97" s="211" t="s">
        <v>80</v>
      </c>
      <c r="D97" s="144"/>
      <c r="E97" s="148"/>
      <c r="F97" s="144">
        <f>SUM(F96,G96,H96)</f>
        <v>26</v>
      </c>
      <c r="G97" s="114"/>
      <c r="H97" s="114"/>
      <c r="I97" s="114"/>
      <c r="J97" s="146"/>
      <c r="K97" s="144">
        <f>SUM(K96,L96,M96)</f>
        <v>29</v>
      </c>
      <c r="L97" s="114"/>
      <c r="M97" s="114"/>
      <c r="N97" s="114"/>
      <c r="O97" s="146"/>
      <c r="P97" s="144">
        <f>SUM(P96,Q96,R96)</f>
        <v>24</v>
      </c>
      <c r="Q97" s="114"/>
      <c r="R97" s="114"/>
      <c r="S97" s="114"/>
      <c r="T97" s="146"/>
      <c r="U97" s="144">
        <f>SUM(U96,V96,W96)</f>
        <v>29</v>
      </c>
      <c r="V97" s="114"/>
      <c r="W97" s="114"/>
      <c r="X97" s="114"/>
      <c r="Y97" s="146"/>
      <c r="Z97" s="144">
        <f>SUM(Z96,AA96,AB96)</f>
        <v>23</v>
      </c>
      <c r="AA97" s="114"/>
      <c r="AB97" s="114"/>
      <c r="AC97" s="114"/>
      <c r="AD97" s="146"/>
      <c r="AE97" s="144">
        <f>SUM(AE96,AF96,AG96)</f>
        <v>20</v>
      </c>
      <c r="AF97" s="114"/>
      <c r="AG97" s="114"/>
      <c r="AH97" s="114"/>
      <c r="AI97" s="146"/>
      <c r="AJ97" s="144">
        <f>SUM(AJ96,AK96,AL96)</f>
        <v>0</v>
      </c>
      <c r="AK97" s="114"/>
      <c r="AL97" s="114"/>
      <c r="AM97" s="114"/>
      <c r="AN97" s="146"/>
      <c r="AO97" s="212">
        <f>SUM(F97:AN97)*14</f>
        <v>2114</v>
      </c>
      <c r="AP97" s="12" t="s">
        <v>147</v>
      </c>
      <c r="AQ97" s="318"/>
    </row>
    <row r="98" spans="1:46" ht="18.899999999999999" customHeight="1" x14ac:dyDescent="0.25">
      <c r="C98" s="213" t="s">
        <v>81</v>
      </c>
      <c r="D98" s="60"/>
      <c r="E98" s="65"/>
      <c r="F98" s="60"/>
      <c r="G98" s="63"/>
      <c r="H98" s="63"/>
      <c r="I98" s="63">
        <f>COUNTIF(I$9:I$50,"v")+COUNTIF(I$84:I$95,"v")</f>
        <v>2</v>
      </c>
      <c r="J98" s="87"/>
      <c r="K98" s="60"/>
      <c r="L98" s="63"/>
      <c r="M98" s="63"/>
      <c r="N98" s="63">
        <f>COUNTIF(N$9:N$50,"v")+COUNTIF(N$85:N$95,"v")</f>
        <v>4</v>
      </c>
      <c r="O98" s="87"/>
      <c r="P98" s="60"/>
      <c r="Q98" s="63"/>
      <c r="R98" s="63"/>
      <c r="S98" s="63">
        <f>COUNTIF(S$9:S$50,"v")+COUNTIF(S$84:S$95,"v")</f>
        <v>4</v>
      </c>
      <c r="T98" s="87"/>
      <c r="U98" s="60"/>
      <c r="V98" s="63"/>
      <c r="W98" s="63"/>
      <c r="X98" s="63">
        <f>COUNTIF(X$9:X$50,"v")+COUNTIF(X$84:X$95,"v")</f>
        <v>5</v>
      </c>
      <c r="Y98" s="87"/>
      <c r="Z98" s="60"/>
      <c r="AA98" s="63"/>
      <c r="AB98" s="63"/>
      <c r="AC98" s="63">
        <f>COUNTIF(AC$9:AC$50,"v")+COUNTIF(AC$84:AC$95,"v")</f>
        <v>4</v>
      </c>
      <c r="AD98" s="87"/>
      <c r="AE98" s="60"/>
      <c r="AF98" s="63"/>
      <c r="AG98" s="63"/>
      <c r="AH98" s="63">
        <f>COUNTIF(AH$9:AH$54,"v")+COUNTIF(AH$85:AH$95,"v")</f>
        <v>4</v>
      </c>
      <c r="AI98" s="87"/>
      <c r="AJ98" s="60"/>
      <c r="AK98" s="63"/>
      <c r="AL98" s="63"/>
      <c r="AM98" s="63">
        <f>COUNTIF(AM$9:AM$54,"v")+COUNTIF(AM$85:AM$95,"v")</f>
        <v>0</v>
      </c>
      <c r="AN98" s="87"/>
      <c r="AO98" s="214"/>
      <c r="AQ98" s="319"/>
      <c r="AS98" s="182"/>
      <c r="AT98" s="183"/>
    </row>
    <row r="99" spans="1:46" ht="18.899999999999999" customHeight="1" x14ac:dyDescent="0.25">
      <c r="C99" s="215" t="s">
        <v>82</v>
      </c>
      <c r="D99" s="216"/>
      <c r="E99" s="136"/>
      <c r="F99" s="216"/>
      <c r="G99" s="138"/>
      <c r="H99" s="138"/>
      <c r="I99" s="63">
        <f>COUNTIF(I$9:I$50,"é")+COUNTIF(I$84:I$95,"é")+COUNTIF(I$136:I$140,"é")</f>
        <v>4</v>
      </c>
      <c r="J99" s="217"/>
      <c r="K99" s="216"/>
      <c r="L99" s="138"/>
      <c r="M99" s="138"/>
      <c r="N99" s="63">
        <f>COUNTIF(N$10:N$54,"é")+COUNTIF(N$85:N$95,"é")+COUNTIF(N$136:N$140,"é")</f>
        <v>3</v>
      </c>
      <c r="O99" s="217"/>
      <c r="P99" s="216"/>
      <c r="Q99" s="138"/>
      <c r="R99" s="138"/>
      <c r="S99" s="63">
        <f>COUNTIF(S$10:S$54,"é")+COUNTIF(S$85:S$95,"é")+COUNTIF(S$136:S$140,"é")</f>
        <v>4</v>
      </c>
      <c r="T99" s="217"/>
      <c r="U99" s="216"/>
      <c r="V99" s="138"/>
      <c r="W99" s="138"/>
      <c r="X99" s="138">
        <f>COUNTIF(X$9:X$54,"é")+COUNTIF(X$85:X$95,"é")+COUNTIF(X$136:X$140,"é")</f>
        <v>3</v>
      </c>
      <c r="Y99" s="217"/>
      <c r="Z99" s="216"/>
      <c r="AA99" s="138"/>
      <c r="AB99" s="138"/>
      <c r="AC99" s="138">
        <f>COUNTIF(AC$9:AC$50,"é")+COUNTIF(AC$84:AC$95,"é")+COUNTIF(AC$136:AC$140,"é")</f>
        <v>3</v>
      </c>
      <c r="AD99" s="217"/>
      <c r="AE99" s="216"/>
      <c r="AF99" s="138"/>
      <c r="AG99" s="138"/>
      <c r="AH99" s="138">
        <f>COUNTIF(AH$9:AH$54,"é")+COUNTIF(AH$85:AH$95,"é")+COUNTIF(AH$136:AH$140,"é")</f>
        <v>3</v>
      </c>
      <c r="AI99" s="217"/>
      <c r="AJ99" s="216"/>
      <c r="AK99" s="138"/>
      <c r="AL99" s="138"/>
      <c r="AM99" s="138">
        <f>COUNTIF(AM$9:AM$54,"é")+COUNTIF(AM$85:AM$95,"é")+COUNTIF(AM$136:AM$140,"é")</f>
        <v>2</v>
      </c>
      <c r="AN99" s="217"/>
    </row>
    <row r="100" spans="1:46" ht="18.899999999999999" customHeight="1" thickBot="1" x14ac:dyDescent="0.3">
      <c r="C100" s="218" t="s">
        <v>83</v>
      </c>
      <c r="D100" s="219"/>
      <c r="E100" s="220"/>
      <c r="F100" s="221"/>
      <c r="G100" s="222"/>
      <c r="H100" s="222"/>
      <c r="I100" s="223">
        <f>COUNTIF(I$9:I$50,"a")+COUNTIF(I$84:I$95,"a")+COUNTIF(I$57:I$68,"a")</f>
        <v>2</v>
      </c>
      <c r="J100" s="224"/>
      <c r="K100" s="221"/>
      <c r="L100" s="222"/>
      <c r="M100" s="222"/>
      <c r="N100" s="223">
        <f>COUNTIF(N$10:N$54,"a")+COUNTIF(N$85:N$95,"a")</f>
        <v>1</v>
      </c>
      <c r="O100" s="224"/>
      <c r="P100" s="221"/>
      <c r="Q100" s="222"/>
      <c r="R100" s="222"/>
      <c r="S100" s="223">
        <f>COUNTIF(S$10:S$54,"a")+COUNTIF(S$85:S$95,"a")</f>
        <v>1</v>
      </c>
      <c r="T100" s="224"/>
      <c r="U100" s="221"/>
      <c r="V100" s="222"/>
      <c r="W100" s="222"/>
      <c r="X100" s="222">
        <f>COUNTIF(X$9:X$54,"a")+COUNTIF(X$85:X$95,"a")</f>
        <v>1</v>
      </c>
      <c r="Y100" s="224"/>
      <c r="Z100" s="221"/>
      <c r="AA100" s="222"/>
      <c r="AB100" s="222"/>
      <c r="AC100" s="222">
        <f>COUNTIF(AC$9:AC$50,"a")+COUNTIF(AC$84:AC$95,"a")</f>
        <v>0</v>
      </c>
      <c r="AD100" s="224"/>
      <c r="AE100" s="221"/>
      <c r="AF100" s="222"/>
      <c r="AG100" s="222"/>
      <c r="AH100" s="222">
        <f>COUNTIF(AH$9:AH$54,"a")+COUNTIF(AH$85:AH$95,"a")</f>
        <v>0</v>
      </c>
      <c r="AI100" s="224"/>
      <c r="AJ100" s="221"/>
      <c r="AK100" s="222"/>
      <c r="AL100" s="222"/>
      <c r="AM100" s="222">
        <f>COUNTIF(AM$9:AM$54,"a")+COUNTIF(AM$85:AM$95,"a")</f>
        <v>1</v>
      </c>
      <c r="AN100" s="225"/>
    </row>
    <row r="101" spans="1:46" ht="18.899999999999999" customHeight="1" x14ac:dyDescent="0.3">
      <c r="C101" s="238"/>
      <c r="D101" s="239"/>
      <c r="E101" s="156"/>
      <c r="F101" s="4"/>
      <c r="G101" s="4"/>
      <c r="H101" s="4"/>
      <c r="I101" s="4"/>
      <c r="J101" s="156"/>
      <c r="K101" s="4"/>
      <c r="L101" s="4"/>
      <c r="M101" s="4"/>
      <c r="N101" s="4"/>
      <c r="O101" s="156"/>
      <c r="P101" s="4"/>
      <c r="Q101" s="4"/>
      <c r="R101" s="4"/>
      <c r="S101" s="4"/>
      <c r="T101" s="156"/>
      <c r="U101" s="4"/>
      <c r="V101" s="4"/>
      <c r="W101" s="4"/>
      <c r="X101" s="4"/>
      <c r="Y101" s="156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6" ht="18.899999999999999" customHeight="1" x14ac:dyDescent="0.25">
      <c r="B102" s="6" t="s">
        <v>84</v>
      </c>
      <c r="C102" s="6"/>
      <c r="D102" s="231"/>
      <c r="E102" s="23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233"/>
      <c r="AH102" s="233"/>
      <c r="AI102" s="233"/>
      <c r="AJ102" s="233"/>
      <c r="AK102" s="233"/>
      <c r="AL102" s="4"/>
      <c r="AM102" s="4"/>
      <c r="AN102" s="4"/>
    </row>
    <row r="103" spans="1:46" ht="18.899999999999999" customHeight="1" x14ac:dyDescent="0.25">
      <c r="A103" s="6"/>
      <c r="B103" s="7" t="s">
        <v>8</v>
      </c>
      <c r="C103" s="226" t="s">
        <v>85</v>
      </c>
      <c r="D103" s="182" t="s">
        <v>168</v>
      </c>
      <c r="E103" s="231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40"/>
      <c r="AP103" s="234"/>
      <c r="AQ103" s="240"/>
      <c r="AR103" s="234"/>
    </row>
    <row r="104" spans="1:46" ht="18.899999999999999" customHeight="1" x14ac:dyDescent="0.25">
      <c r="A104" s="6"/>
      <c r="B104" s="7" t="s">
        <v>9</v>
      </c>
      <c r="C104" s="226" t="s">
        <v>95</v>
      </c>
      <c r="D104" s="182" t="s">
        <v>169</v>
      </c>
      <c r="E104" s="231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40"/>
      <c r="AP104" s="234"/>
      <c r="AQ104" s="240"/>
      <c r="AR104" s="234"/>
    </row>
    <row r="105" spans="1:46" ht="18.899999999999999" customHeight="1" x14ac:dyDescent="0.25">
      <c r="A105" s="6"/>
      <c r="B105" s="7"/>
      <c r="C105" s="226"/>
      <c r="D105" s="182"/>
      <c r="E105" s="231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40"/>
      <c r="AP105" s="234"/>
      <c r="AQ105" s="240"/>
      <c r="AR105" s="234"/>
    </row>
    <row r="106" spans="1:46" s="8" customFormat="1" ht="18.899999999999999" customHeight="1" thickBot="1" x14ac:dyDescent="0.3">
      <c r="A106" s="228"/>
      <c r="E106" s="234"/>
      <c r="AO106" s="4"/>
      <c r="AP106" s="4"/>
      <c r="AQ106" s="321"/>
      <c r="AR106" s="4"/>
      <c r="AS106" s="233"/>
      <c r="AT106" s="241"/>
    </row>
    <row r="107" spans="1:46" ht="18.899999999999999" customHeight="1" x14ac:dyDescent="0.25">
      <c r="A107" s="352"/>
      <c r="B107" s="354" t="s">
        <v>3</v>
      </c>
      <c r="C107" s="356" t="s">
        <v>4</v>
      </c>
      <c r="D107" s="14" t="s">
        <v>5</v>
      </c>
      <c r="E107" s="15" t="s">
        <v>172</v>
      </c>
      <c r="F107" s="358" t="s">
        <v>6</v>
      </c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16"/>
      <c r="AK107" s="16"/>
      <c r="AL107" s="16"/>
      <c r="AM107" s="17"/>
      <c r="AN107" s="18"/>
      <c r="AO107" s="360" t="s">
        <v>291</v>
      </c>
      <c r="AP107" s="361"/>
      <c r="AQ107" s="360" t="s">
        <v>175</v>
      </c>
      <c r="AR107" s="361"/>
    </row>
    <row r="108" spans="1:46" ht="18.899999999999999" customHeight="1" thickBot="1" x14ac:dyDescent="0.3">
      <c r="A108" s="353"/>
      <c r="B108" s="355"/>
      <c r="C108" s="357"/>
      <c r="D108" s="19" t="s">
        <v>7</v>
      </c>
      <c r="E108" s="19"/>
      <c r="F108" s="20"/>
      <c r="G108" s="21"/>
      <c r="H108" s="21" t="s">
        <v>8</v>
      </c>
      <c r="I108" s="21"/>
      <c r="J108" s="22"/>
      <c r="K108" s="21"/>
      <c r="L108" s="21"/>
      <c r="M108" s="21" t="s">
        <v>9</v>
      </c>
      <c r="N108" s="21"/>
      <c r="O108" s="22"/>
      <c r="P108" s="21"/>
      <c r="Q108" s="21"/>
      <c r="R108" s="21" t="s">
        <v>10</v>
      </c>
      <c r="S108" s="21"/>
      <c r="T108" s="22"/>
      <c r="U108" s="21"/>
      <c r="V108" s="21"/>
      <c r="W108" s="21" t="s">
        <v>11</v>
      </c>
      <c r="X108" s="21"/>
      <c r="Y108" s="22"/>
      <c r="Z108" s="21"/>
      <c r="AA108" s="21"/>
      <c r="AB108" s="21" t="s">
        <v>12</v>
      </c>
      <c r="AC108" s="21"/>
      <c r="AD108" s="22"/>
      <c r="AE108" s="20"/>
      <c r="AF108" s="21"/>
      <c r="AG108" s="21" t="s">
        <v>13</v>
      </c>
      <c r="AH108" s="21"/>
      <c r="AI108" s="23"/>
      <c r="AJ108" s="20"/>
      <c r="AK108" s="21"/>
      <c r="AL108" s="21" t="s">
        <v>14</v>
      </c>
      <c r="AM108" s="21"/>
      <c r="AN108" s="22"/>
      <c r="AO108" s="362"/>
      <c r="AP108" s="363"/>
      <c r="AQ108" s="362"/>
      <c r="AR108" s="363"/>
    </row>
    <row r="109" spans="1:46" ht="18.899999999999999" customHeight="1" thickBot="1" x14ac:dyDescent="0.3">
      <c r="A109" s="25"/>
      <c r="B109" s="26"/>
      <c r="C109" s="27"/>
      <c r="D109" s="28"/>
      <c r="E109" s="29"/>
      <c r="F109" s="30" t="s">
        <v>15</v>
      </c>
      <c r="G109" s="29" t="s">
        <v>16</v>
      </c>
      <c r="H109" s="29" t="s">
        <v>17</v>
      </c>
      <c r="I109" s="29" t="s">
        <v>18</v>
      </c>
      <c r="J109" s="31" t="s">
        <v>19</v>
      </c>
      <c r="K109" s="30" t="s">
        <v>15</v>
      </c>
      <c r="L109" s="29" t="s">
        <v>16</v>
      </c>
      <c r="M109" s="29" t="s">
        <v>17</v>
      </c>
      <c r="N109" s="29" t="s">
        <v>18</v>
      </c>
      <c r="O109" s="31" t="s">
        <v>19</v>
      </c>
      <c r="P109" s="30" t="s">
        <v>15</v>
      </c>
      <c r="Q109" s="29" t="s">
        <v>16</v>
      </c>
      <c r="R109" s="29" t="s">
        <v>17</v>
      </c>
      <c r="S109" s="29" t="s">
        <v>18</v>
      </c>
      <c r="T109" s="31" t="s">
        <v>19</v>
      </c>
      <c r="U109" s="30" t="s">
        <v>15</v>
      </c>
      <c r="V109" s="29" t="s">
        <v>16</v>
      </c>
      <c r="W109" s="29" t="s">
        <v>17</v>
      </c>
      <c r="X109" s="29" t="s">
        <v>18</v>
      </c>
      <c r="Y109" s="31" t="s">
        <v>19</v>
      </c>
      <c r="Z109" s="30" t="s">
        <v>15</v>
      </c>
      <c r="AA109" s="29" t="s">
        <v>16</v>
      </c>
      <c r="AB109" s="29" t="s">
        <v>17</v>
      </c>
      <c r="AC109" s="29" t="s">
        <v>18</v>
      </c>
      <c r="AD109" s="31" t="s">
        <v>19</v>
      </c>
      <c r="AE109" s="30" t="s">
        <v>15</v>
      </c>
      <c r="AF109" s="29" t="s">
        <v>16</v>
      </c>
      <c r="AG109" s="29" t="s">
        <v>17</v>
      </c>
      <c r="AH109" s="29" t="s">
        <v>18</v>
      </c>
      <c r="AI109" s="31" t="s">
        <v>19</v>
      </c>
      <c r="AJ109" s="30" t="s">
        <v>15</v>
      </c>
      <c r="AK109" s="29" t="s">
        <v>16</v>
      </c>
      <c r="AL109" s="29" t="s">
        <v>17</v>
      </c>
      <c r="AM109" s="29" t="s">
        <v>18</v>
      </c>
      <c r="AN109" s="31" t="s">
        <v>19</v>
      </c>
      <c r="AO109" s="32" t="s">
        <v>3</v>
      </c>
      <c r="AP109" s="33" t="s">
        <v>20</v>
      </c>
      <c r="AQ109" s="32" t="s">
        <v>3</v>
      </c>
      <c r="AR109" s="33" t="s">
        <v>20</v>
      </c>
    </row>
    <row r="110" spans="1:46" ht="15.6" x14ac:dyDescent="0.25">
      <c r="A110" s="43"/>
      <c r="B110" s="82"/>
      <c r="C110" s="257" t="s">
        <v>96</v>
      </c>
      <c r="D110" s="46"/>
      <c r="E110" s="47"/>
      <c r="F110" s="55"/>
      <c r="G110" s="52"/>
      <c r="H110" s="85"/>
      <c r="I110" s="52"/>
      <c r="J110" s="54"/>
      <c r="K110" s="243"/>
      <c r="L110" s="244"/>
      <c r="M110" s="244"/>
      <c r="N110" s="244"/>
      <c r="O110" s="245"/>
      <c r="P110" s="243"/>
      <c r="Q110" s="244"/>
      <c r="R110" s="244"/>
      <c r="S110" s="244"/>
      <c r="T110" s="245"/>
      <c r="U110" s="243"/>
      <c r="V110" s="244"/>
      <c r="W110" s="244"/>
      <c r="X110" s="244"/>
      <c r="Y110" s="245"/>
      <c r="Z110" s="243"/>
      <c r="AA110" s="244"/>
      <c r="AB110" s="244"/>
      <c r="AC110" s="244"/>
      <c r="AD110" s="245"/>
      <c r="AE110" s="243"/>
      <c r="AF110" s="244"/>
      <c r="AG110" s="244"/>
      <c r="AH110" s="244"/>
      <c r="AI110" s="245"/>
      <c r="AJ110" s="243"/>
      <c r="AK110" s="244"/>
      <c r="AL110" s="244"/>
      <c r="AM110" s="244"/>
      <c r="AN110" s="246"/>
      <c r="AO110" s="247"/>
      <c r="AP110" s="248"/>
      <c r="AQ110" s="247"/>
      <c r="AR110" s="248"/>
    </row>
    <row r="111" spans="1:46" ht="18.899999999999999" customHeight="1" thickBot="1" x14ac:dyDescent="0.3">
      <c r="A111" s="57"/>
      <c r="B111" s="117"/>
      <c r="C111" s="118" t="s">
        <v>97</v>
      </c>
      <c r="D111" s="119"/>
      <c r="E111" s="120"/>
      <c r="F111" s="121"/>
      <c r="G111" s="122"/>
      <c r="H111" s="120"/>
      <c r="I111" s="123"/>
      <c r="J111" s="124"/>
      <c r="K111" s="120"/>
      <c r="L111" s="122"/>
      <c r="M111" s="120"/>
      <c r="N111" s="123"/>
      <c r="O111" s="124"/>
      <c r="P111" s="120"/>
      <c r="Q111" s="122"/>
      <c r="R111" s="120"/>
      <c r="S111" s="123"/>
      <c r="T111" s="124"/>
      <c r="U111" s="120"/>
      <c r="V111" s="122"/>
      <c r="W111" s="120"/>
      <c r="X111" s="123"/>
      <c r="Y111" s="124"/>
      <c r="Z111" s="120"/>
      <c r="AA111" s="122"/>
      <c r="AB111" s="120"/>
      <c r="AC111" s="123"/>
      <c r="AD111" s="124"/>
      <c r="AE111" s="121"/>
      <c r="AF111" s="122"/>
      <c r="AG111" s="120"/>
      <c r="AH111" s="123"/>
      <c r="AI111" s="124"/>
      <c r="AJ111" s="121"/>
      <c r="AK111" s="122"/>
      <c r="AL111" s="120"/>
      <c r="AM111" s="123"/>
      <c r="AN111" s="124"/>
      <c r="AO111" s="336"/>
      <c r="AP111" s="79"/>
      <c r="AQ111" s="336"/>
      <c r="AR111" s="79"/>
    </row>
    <row r="112" spans="1:46" ht="18.899999999999999" customHeight="1" thickBot="1" x14ac:dyDescent="0.35">
      <c r="A112" s="99"/>
      <c r="B112" s="297" t="s">
        <v>98</v>
      </c>
      <c r="C112" s="101"/>
      <c r="D112" s="28"/>
      <c r="E112" s="29"/>
      <c r="F112" s="30"/>
      <c r="G112" s="102"/>
      <c r="H112" s="29"/>
      <c r="I112" s="103"/>
      <c r="J112" s="104"/>
      <c r="K112" s="29"/>
      <c r="L112" s="102"/>
      <c r="M112" s="29"/>
      <c r="N112" s="103"/>
      <c r="O112" s="104"/>
      <c r="P112" s="29"/>
      <c r="Q112" s="102"/>
      <c r="R112" s="29"/>
      <c r="S112" s="103"/>
      <c r="T112" s="104"/>
      <c r="U112" s="30"/>
      <c r="V112" s="102"/>
      <c r="W112" s="105"/>
      <c r="X112" s="103"/>
      <c r="Y112" s="104"/>
      <c r="Z112" s="30"/>
      <c r="AA112" s="102"/>
      <c r="AB112" s="29"/>
      <c r="AC112" s="103"/>
      <c r="AD112" s="104"/>
      <c r="AE112" s="30"/>
      <c r="AF112" s="102"/>
      <c r="AG112" s="29"/>
      <c r="AH112" s="103"/>
      <c r="AI112" s="104"/>
      <c r="AJ112" s="30"/>
      <c r="AK112" s="102"/>
      <c r="AL112" s="29"/>
      <c r="AM112" s="103"/>
      <c r="AN112" s="104"/>
      <c r="AO112" s="106"/>
      <c r="AP112" s="81"/>
      <c r="AQ112" s="312"/>
      <c r="AR112" s="81"/>
    </row>
    <row r="113" spans="1:46" ht="18.899999999999999" customHeight="1" x14ac:dyDescent="0.25">
      <c r="A113" s="57">
        <f>A95+1</f>
        <v>47</v>
      </c>
      <c r="B113" s="125" t="s">
        <v>342</v>
      </c>
      <c r="C113" s="126" t="s">
        <v>99</v>
      </c>
      <c r="D113" s="60">
        <v>2</v>
      </c>
      <c r="E113" s="61">
        <v>4</v>
      </c>
      <c r="F113" s="127"/>
      <c r="G113" s="128"/>
      <c r="H113" s="129"/>
      <c r="I113" s="130"/>
      <c r="J113" s="131"/>
      <c r="K113" s="127"/>
      <c r="L113" s="128"/>
      <c r="M113" s="129"/>
      <c r="N113" s="130"/>
      <c r="O113" s="131"/>
      <c r="P113" s="129"/>
      <c r="Q113" s="128"/>
      <c r="R113" s="129"/>
      <c r="S113" s="130"/>
      <c r="T113" s="131"/>
      <c r="U113" s="129"/>
      <c r="V113" s="128"/>
      <c r="W113" s="129"/>
      <c r="X113" s="130"/>
      <c r="Y113" s="131"/>
      <c r="Z113" s="129"/>
      <c r="AA113" s="128"/>
      <c r="AB113" s="129"/>
      <c r="AC113" s="130"/>
      <c r="AD113" s="131"/>
      <c r="AE113" s="127"/>
      <c r="AF113" s="128"/>
      <c r="AG113" s="129"/>
      <c r="AH113" s="130"/>
      <c r="AI113" s="131"/>
      <c r="AJ113" s="127"/>
      <c r="AK113" s="128"/>
      <c r="AL113" s="129"/>
      <c r="AM113" s="130"/>
      <c r="AN113" s="131"/>
      <c r="AO113" s="341"/>
      <c r="AP113" s="328"/>
      <c r="AQ113" s="330" t="s">
        <v>227</v>
      </c>
      <c r="AR113" s="328" t="s">
        <v>99</v>
      </c>
    </row>
    <row r="114" spans="1:46" ht="18.899999999999999" customHeight="1" x14ac:dyDescent="0.25">
      <c r="A114" s="57">
        <f t="shared" ref="A114:A120" si="8">A113+1</f>
        <v>48</v>
      </c>
      <c r="B114" s="86" t="s">
        <v>100</v>
      </c>
      <c r="C114" s="268" t="s">
        <v>101</v>
      </c>
      <c r="D114" s="144">
        <v>2</v>
      </c>
      <c r="E114" s="115">
        <v>3</v>
      </c>
      <c r="F114" s="259"/>
      <c r="G114" s="260"/>
      <c r="H114" s="260"/>
      <c r="I114" s="260"/>
      <c r="J114" s="261"/>
      <c r="K114" s="259"/>
      <c r="L114" s="260"/>
      <c r="M114" s="260"/>
      <c r="N114" s="260"/>
      <c r="O114" s="261"/>
      <c r="P114" s="259"/>
      <c r="Q114" s="260"/>
      <c r="R114" s="260"/>
      <c r="S114" s="260"/>
      <c r="T114" s="261"/>
      <c r="U114" s="259"/>
      <c r="V114" s="260"/>
      <c r="W114" s="260"/>
      <c r="X114" s="260"/>
      <c r="Y114" s="261"/>
      <c r="Z114" s="259"/>
      <c r="AA114" s="260"/>
      <c r="AB114" s="260"/>
      <c r="AC114" s="260"/>
      <c r="AD114" s="261"/>
      <c r="AE114" s="259"/>
      <c r="AF114" s="260"/>
      <c r="AG114" s="260"/>
      <c r="AH114" s="260"/>
      <c r="AI114" s="261"/>
      <c r="AJ114" s="259"/>
      <c r="AK114" s="260"/>
      <c r="AL114" s="260"/>
      <c r="AM114" s="260"/>
      <c r="AN114" s="262"/>
      <c r="AO114" s="263"/>
      <c r="AP114" s="192"/>
      <c r="AQ114" s="263" t="s">
        <v>228</v>
      </c>
      <c r="AR114" s="192" t="s">
        <v>101</v>
      </c>
    </row>
    <row r="115" spans="1:46" ht="18.899999999999999" customHeight="1" x14ac:dyDescent="0.25">
      <c r="A115" s="57">
        <f t="shared" si="8"/>
        <v>49</v>
      </c>
      <c r="B115" s="86" t="s">
        <v>102</v>
      </c>
      <c r="C115" s="268" t="s">
        <v>103</v>
      </c>
      <c r="D115" s="144">
        <v>2</v>
      </c>
      <c r="E115" s="115">
        <v>4</v>
      </c>
      <c r="F115" s="259"/>
      <c r="G115" s="260"/>
      <c r="H115" s="260"/>
      <c r="I115" s="260"/>
      <c r="J115" s="261"/>
      <c r="K115" s="259"/>
      <c r="L115" s="260"/>
      <c r="M115" s="260"/>
      <c r="N115" s="260"/>
      <c r="O115" s="261"/>
      <c r="P115" s="259"/>
      <c r="Q115" s="260"/>
      <c r="R115" s="260"/>
      <c r="S115" s="260"/>
      <c r="T115" s="261"/>
      <c r="U115" s="259"/>
      <c r="V115" s="260"/>
      <c r="W115" s="260"/>
      <c r="X115" s="260"/>
      <c r="Y115" s="261"/>
      <c r="Z115" s="259"/>
      <c r="AA115" s="260"/>
      <c r="AB115" s="260"/>
      <c r="AC115" s="260"/>
      <c r="AD115" s="261"/>
      <c r="AE115" s="259"/>
      <c r="AF115" s="260"/>
      <c r="AG115" s="260"/>
      <c r="AH115" s="260"/>
      <c r="AI115" s="261"/>
      <c r="AJ115" s="259"/>
      <c r="AK115" s="260"/>
      <c r="AL115" s="260"/>
      <c r="AM115" s="260"/>
      <c r="AN115" s="262"/>
      <c r="AO115" s="263"/>
      <c r="AP115" s="192"/>
      <c r="AQ115" s="263" t="s">
        <v>229</v>
      </c>
      <c r="AR115" s="192" t="s">
        <v>103</v>
      </c>
    </row>
    <row r="116" spans="1:46" ht="18.899999999999999" customHeight="1" x14ac:dyDescent="0.25">
      <c r="A116" s="57">
        <f t="shared" si="8"/>
        <v>50</v>
      </c>
      <c r="B116" s="86" t="s">
        <v>104</v>
      </c>
      <c r="C116" s="268" t="s">
        <v>105</v>
      </c>
      <c r="D116" s="144">
        <v>2</v>
      </c>
      <c r="E116" s="115">
        <v>3</v>
      </c>
      <c r="F116" s="259"/>
      <c r="G116" s="260"/>
      <c r="H116" s="260"/>
      <c r="I116" s="260"/>
      <c r="J116" s="261"/>
      <c r="K116" s="259"/>
      <c r="L116" s="260"/>
      <c r="M116" s="260"/>
      <c r="N116" s="260"/>
      <c r="O116" s="261"/>
      <c r="P116" s="259"/>
      <c r="Q116" s="260"/>
      <c r="R116" s="260"/>
      <c r="S116" s="260"/>
      <c r="T116" s="261"/>
      <c r="U116" s="259"/>
      <c r="V116" s="260"/>
      <c r="W116" s="260"/>
      <c r="X116" s="260"/>
      <c r="Y116" s="261"/>
      <c r="Z116" s="259"/>
      <c r="AA116" s="260"/>
      <c r="AB116" s="260"/>
      <c r="AC116" s="260"/>
      <c r="AD116" s="261"/>
      <c r="AE116" s="259"/>
      <c r="AF116" s="260"/>
      <c r="AG116" s="260"/>
      <c r="AH116" s="260"/>
      <c r="AI116" s="261"/>
      <c r="AJ116" s="259"/>
      <c r="AK116" s="260"/>
      <c r="AL116" s="260"/>
      <c r="AM116" s="260"/>
      <c r="AN116" s="262"/>
      <c r="AO116" s="269"/>
      <c r="AP116" s="296"/>
      <c r="AQ116" s="269" t="s">
        <v>230</v>
      </c>
      <c r="AR116" s="296" t="s">
        <v>105</v>
      </c>
    </row>
    <row r="117" spans="1:46" ht="15.6" x14ac:dyDescent="0.25">
      <c r="A117" s="57">
        <f t="shared" si="8"/>
        <v>51</v>
      </c>
      <c r="B117" s="86" t="s">
        <v>106</v>
      </c>
      <c r="C117" s="268" t="s">
        <v>107</v>
      </c>
      <c r="D117" s="144">
        <v>2</v>
      </c>
      <c r="E117" s="115">
        <v>4</v>
      </c>
      <c r="F117" s="259"/>
      <c r="G117" s="260"/>
      <c r="H117" s="260"/>
      <c r="I117" s="260"/>
      <c r="J117" s="261"/>
      <c r="K117" s="259"/>
      <c r="L117" s="260"/>
      <c r="M117" s="260"/>
      <c r="N117" s="260"/>
      <c r="O117" s="261"/>
      <c r="P117" s="259"/>
      <c r="Q117" s="260"/>
      <c r="R117" s="260"/>
      <c r="S117" s="260"/>
      <c r="T117" s="261"/>
      <c r="U117" s="259"/>
      <c r="V117" s="260"/>
      <c r="W117" s="260"/>
      <c r="X117" s="260"/>
      <c r="Y117" s="261"/>
      <c r="Z117" s="259"/>
      <c r="AA117" s="260"/>
      <c r="AB117" s="260"/>
      <c r="AC117" s="260"/>
      <c r="AD117" s="261" t="s">
        <v>108</v>
      </c>
      <c r="AE117" s="259"/>
      <c r="AF117" s="260"/>
      <c r="AG117" s="260"/>
      <c r="AH117" s="260"/>
      <c r="AI117" s="261"/>
      <c r="AJ117" s="259"/>
      <c r="AK117" s="260"/>
      <c r="AL117" s="260"/>
      <c r="AM117" s="260"/>
      <c r="AN117" s="262"/>
      <c r="AO117" s="86"/>
      <c r="AP117" s="89"/>
      <c r="AQ117" s="86" t="s">
        <v>231</v>
      </c>
      <c r="AR117" s="89" t="s">
        <v>107</v>
      </c>
    </row>
    <row r="118" spans="1:46" ht="18.899999999999999" customHeight="1" x14ac:dyDescent="0.25">
      <c r="A118" s="57">
        <f t="shared" si="8"/>
        <v>52</v>
      </c>
      <c r="B118" s="86" t="s">
        <v>109</v>
      </c>
      <c r="C118" s="268" t="s">
        <v>110</v>
      </c>
      <c r="D118" s="144">
        <v>2</v>
      </c>
      <c r="E118" s="115">
        <v>3</v>
      </c>
      <c r="F118" s="259"/>
      <c r="G118" s="260"/>
      <c r="H118" s="260"/>
      <c r="I118" s="260"/>
      <c r="J118" s="261"/>
      <c r="K118" s="259"/>
      <c r="L118" s="260"/>
      <c r="M118" s="260"/>
      <c r="N118" s="260"/>
      <c r="O118" s="261"/>
      <c r="P118" s="259"/>
      <c r="Q118" s="260"/>
      <c r="R118" s="260"/>
      <c r="S118" s="260"/>
      <c r="T118" s="261"/>
      <c r="U118" s="259"/>
      <c r="V118" s="260"/>
      <c r="W118" s="260"/>
      <c r="X118" s="260"/>
      <c r="Y118" s="261"/>
      <c r="Z118" s="259"/>
      <c r="AA118" s="260"/>
      <c r="AB118" s="260"/>
      <c r="AC118" s="260"/>
      <c r="AD118" s="261"/>
      <c r="AE118" s="259"/>
      <c r="AF118" s="260"/>
      <c r="AG118" s="260"/>
      <c r="AH118" s="260"/>
      <c r="AI118" s="261"/>
      <c r="AJ118" s="259"/>
      <c r="AK118" s="260"/>
      <c r="AL118" s="260"/>
      <c r="AM118" s="260"/>
      <c r="AN118" s="262"/>
      <c r="AO118" s="269"/>
      <c r="AP118" s="296"/>
      <c r="AQ118" s="269" t="s">
        <v>233</v>
      </c>
      <c r="AR118" s="296" t="s">
        <v>232</v>
      </c>
    </row>
    <row r="119" spans="1:46" ht="15.6" x14ac:dyDescent="0.25">
      <c r="A119" s="57">
        <f t="shared" si="8"/>
        <v>53</v>
      </c>
      <c r="B119" s="86" t="s">
        <v>111</v>
      </c>
      <c r="C119" s="268" t="s">
        <v>112</v>
      </c>
      <c r="D119" s="144">
        <v>2</v>
      </c>
      <c r="E119" s="115">
        <v>4</v>
      </c>
      <c r="F119" s="259"/>
      <c r="G119" s="260"/>
      <c r="H119" s="260"/>
      <c r="I119" s="260"/>
      <c r="J119" s="261"/>
      <c r="K119" s="259"/>
      <c r="L119" s="260"/>
      <c r="M119" s="260"/>
      <c r="N119" s="260"/>
      <c r="O119" s="261"/>
      <c r="P119" s="259"/>
      <c r="Q119" s="260"/>
      <c r="R119" s="260"/>
      <c r="S119" s="260"/>
      <c r="T119" s="261"/>
      <c r="U119" s="259"/>
      <c r="V119" s="260"/>
      <c r="W119" s="260"/>
      <c r="X119" s="260"/>
      <c r="Y119" s="261"/>
      <c r="Z119" s="259"/>
      <c r="AA119" s="260"/>
      <c r="AB119" s="260"/>
      <c r="AC119" s="260"/>
      <c r="AD119" s="261"/>
      <c r="AE119" s="259"/>
      <c r="AF119" s="260"/>
      <c r="AG119" s="260"/>
      <c r="AH119" s="260"/>
      <c r="AI119" s="261"/>
      <c r="AJ119" s="259"/>
      <c r="AK119" s="260"/>
      <c r="AL119" s="260"/>
      <c r="AM119" s="260"/>
      <c r="AN119" s="262"/>
      <c r="AO119" s="86" t="s">
        <v>48</v>
      </c>
      <c r="AP119" s="89" t="s">
        <v>49</v>
      </c>
      <c r="AQ119" s="86" t="s">
        <v>234</v>
      </c>
      <c r="AR119" s="89" t="s">
        <v>112</v>
      </c>
    </row>
    <row r="120" spans="1:46" ht="18.899999999999999" customHeight="1" thickBot="1" x14ac:dyDescent="0.3">
      <c r="A120" s="57">
        <f t="shared" si="8"/>
        <v>54</v>
      </c>
      <c r="B120" s="117" t="s">
        <v>383</v>
      </c>
      <c r="C120" s="118" t="s">
        <v>142</v>
      </c>
      <c r="D120" s="119">
        <v>2</v>
      </c>
      <c r="E120" s="120">
        <v>3</v>
      </c>
      <c r="F120" s="121"/>
      <c r="G120" s="122"/>
      <c r="H120" s="120"/>
      <c r="I120" s="123"/>
      <c r="J120" s="124"/>
      <c r="K120" s="120"/>
      <c r="L120" s="122"/>
      <c r="M120" s="120"/>
      <c r="N120" s="123"/>
      <c r="O120" s="124"/>
      <c r="P120" s="120"/>
      <c r="Q120" s="122"/>
      <c r="R120" s="120"/>
      <c r="S120" s="123"/>
      <c r="T120" s="124"/>
      <c r="U120" s="120"/>
      <c r="V120" s="122"/>
      <c r="W120" s="120"/>
      <c r="X120" s="123"/>
      <c r="Y120" s="124"/>
      <c r="Z120" s="120"/>
      <c r="AA120" s="122"/>
      <c r="AB120" s="120"/>
      <c r="AC120" s="123"/>
      <c r="AD120" s="124"/>
      <c r="AE120" s="121"/>
      <c r="AF120" s="122"/>
      <c r="AG120" s="120"/>
      <c r="AH120" s="123"/>
      <c r="AI120" s="124"/>
      <c r="AJ120" s="121"/>
      <c r="AK120" s="122"/>
      <c r="AL120" s="120"/>
      <c r="AM120" s="123"/>
      <c r="AN120" s="124"/>
      <c r="AO120" s="336"/>
      <c r="AP120" s="79"/>
      <c r="AQ120" s="336" t="s">
        <v>221</v>
      </c>
      <c r="AR120" s="79" t="s">
        <v>220</v>
      </c>
    </row>
    <row r="121" spans="1:46" ht="18.899999999999999" customHeight="1" thickBot="1" x14ac:dyDescent="0.35">
      <c r="A121" s="99"/>
      <c r="B121" s="297" t="s">
        <v>113</v>
      </c>
      <c r="C121" s="101"/>
      <c r="D121" s="28"/>
      <c r="E121" s="29"/>
      <c r="F121" s="30"/>
      <c r="G121" s="102"/>
      <c r="H121" s="29"/>
      <c r="I121" s="103"/>
      <c r="J121" s="104"/>
      <c r="K121" s="29"/>
      <c r="L121" s="102"/>
      <c r="M121" s="29"/>
      <c r="N121" s="103"/>
      <c r="O121" s="104"/>
      <c r="P121" s="29"/>
      <c r="Q121" s="102"/>
      <c r="R121" s="29"/>
      <c r="S121" s="103"/>
      <c r="T121" s="104"/>
      <c r="U121" s="30"/>
      <c r="V121" s="102"/>
      <c r="W121" s="105"/>
      <c r="X121" s="103"/>
      <c r="Y121" s="104"/>
      <c r="Z121" s="30"/>
      <c r="AA121" s="102"/>
      <c r="AB121" s="29"/>
      <c r="AC121" s="103"/>
      <c r="AD121" s="104"/>
      <c r="AE121" s="30"/>
      <c r="AF121" s="102"/>
      <c r="AG121" s="29"/>
      <c r="AH121" s="103"/>
      <c r="AI121" s="104"/>
      <c r="AJ121" s="30"/>
      <c r="AK121" s="102"/>
      <c r="AL121" s="29"/>
      <c r="AM121" s="103"/>
      <c r="AN121" s="104"/>
      <c r="AO121" s="106"/>
      <c r="AP121" s="81"/>
      <c r="AQ121" s="312"/>
      <c r="AR121" s="81"/>
    </row>
    <row r="122" spans="1:46" ht="18.899999999999999" customHeight="1" x14ac:dyDescent="0.25">
      <c r="A122" s="57">
        <f>A120+1</f>
        <v>55</v>
      </c>
      <c r="B122" s="125" t="s">
        <v>114</v>
      </c>
      <c r="C122" s="126" t="s">
        <v>115</v>
      </c>
      <c r="D122" s="60">
        <v>2</v>
      </c>
      <c r="E122" s="61">
        <v>3</v>
      </c>
      <c r="F122" s="127"/>
      <c r="G122" s="128"/>
      <c r="H122" s="129"/>
      <c r="I122" s="130"/>
      <c r="J122" s="131"/>
      <c r="K122" s="127"/>
      <c r="L122" s="128"/>
      <c r="M122" s="129"/>
      <c r="N122" s="130"/>
      <c r="O122" s="131"/>
      <c r="P122" s="129"/>
      <c r="Q122" s="128"/>
      <c r="R122" s="129"/>
      <c r="S122" s="130"/>
      <c r="T122" s="131"/>
      <c r="U122" s="129"/>
      <c r="V122" s="128"/>
      <c r="W122" s="129"/>
      <c r="X122" s="130"/>
      <c r="Y122" s="131"/>
      <c r="Z122" s="129"/>
      <c r="AA122" s="128"/>
      <c r="AB122" s="129"/>
      <c r="AC122" s="130"/>
      <c r="AD122" s="131"/>
      <c r="AE122" s="127"/>
      <c r="AF122" s="128"/>
      <c r="AG122" s="129"/>
      <c r="AH122" s="130"/>
      <c r="AI122" s="131"/>
      <c r="AJ122" s="127"/>
      <c r="AK122" s="128"/>
      <c r="AL122" s="129"/>
      <c r="AM122" s="130"/>
      <c r="AN122" s="131"/>
      <c r="AO122" s="341"/>
      <c r="AP122" s="328"/>
      <c r="AQ122" s="330" t="s">
        <v>235</v>
      </c>
      <c r="AR122" s="328" t="s">
        <v>115</v>
      </c>
    </row>
    <row r="123" spans="1:46" ht="18.899999999999999" customHeight="1" x14ac:dyDescent="0.25">
      <c r="A123" s="271">
        <f>A122+1</f>
        <v>56</v>
      </c>
      <c r="B123" s="189" t="s">
        <v>116</v>
      </c>
      <c r="C123" s="67" t="s">
        <v>117</v>
      </c>
      <c r="D123" s="280">
        <v>2</v>
      </c>
      <c r="E123" s="61">
        <v>4</v>
      </c>
      <c r="F123" s="60"/>
      <c r="G123" s="63"/>
      <c r="H123" s="63"/>
      <c r="I123" s="63"/>
      <c r="J123" s="279"/>
      <c r="K123" s="60"/>
      <c r="L123" s="63"/>
      <c r="M123" s="63"/>
      <c r="N123" s="63"/>
      <c r="O123" s="61"/>
      <c r="P123" s="60"/>
      <c r="Q123" s="63"/>
      <c r="R123" s="63"/>
      <c r="S123" s="63"/>
      <c r="T123" s="279"/>
      <c r="U123" s="60"/>
      <c r="V123" s="63"/>
      <c r="W123" s="63"/>
      <c r="X123" s="63"/>
      <c r="Y123" s="87"/>
      <c r="Z123" s="60"/>
      <c r="AA123" s="63"/>
      <c r="AB123" s="63"/>
      <c r="AC123" s="63"/>
      <c r="AD123" s="87"/>
      <c r="AE123" s="60"/>
      <c r="AF123" s="63"/>
      <c r="AG123" s="63"/>
      <c r="AH123" s="63"/>
      <c r="AI123" s="279"/>
      <c r="AJ123" s="60"/>
      <c r="AK123" s="63"/>
      <c r="AL123" s="63"/>
      <c r="AM123" s="63"/>
      <c r="AN123" s="87"/>
      <c r="AO123" s="263"/>
      <c r="AP123" s="89"/>
      <c r="AQ123" s="326" t="s">
        <v>237</v>
      </c>
      <c r="AR123" s="89" t="s">
        <v>236</v>
      </c>
      <c r="AS123" s="6"/>
      <c r="AT123" s="6"/>
    </row>
    <row r="124" spans="1:46" ht="18.899999999999999" customHeight="1" x14ac:dyDescent="0.25">
      <c r="A124" s="271">
        <f>A123+1</f>
        <v>57</v>
      </c>
      <c r="B124" s="189" t="s">
        <v>118</v>
      </c>
      <c r="C124" s="67" t="s">
        <v>119</v>
      </c>
      <c r="D124" s="278">
        <v>2</v>
      </c>
      <c r="E124" s="61">
        <v>3</v>
      </c>
      <c r="F124" s="60"/>
      <c r="G124" s="63"/>
      <c r="H124" s="63"/>
      <c r="I124" s="63"/>
      <c r="J124" s="279"/>
      <c r="K124" s="60"/>
      <c r="L124" s="63"/>
      <c r="M124" s="63"/>
      <c r="N124" s="63"/>
      <c r="O124" s="279"/>
      <c r="P124" s="60"/>
      <c r="Q124" s="63"/>
      <c r="R124" s="63"/>
      <c r="S124" s="63"/>
      <c r="T124" s="279"/>
      <c r="U124" s="60"/>
      <c r="V124" s="63"/>
      <c r="W124" s="63"/>
      <c r="X124" s="63"/>
      <c r="Y124" s="87"/>
      <c r="Z124" s="60"/>
      <c r="AA124" s="63"/>
      <c r="AB124" s="63"/>
      <c r="AC124" s="63"/>
      <c r="AD124" s="87"/>
      <c r="AE124" s="60"/>
      <c r="AF124" s="63"/>
      <c r="AG124" s="63"/>
      <c r="AH124" s="63"/>
      <c r="AI124" s="279"/>
      <c r="AJ124" s="60"/>
      <c r="AK124" s="63"/>
      <c r="AL124" s="63"/>
      <c r="AM124" s="63"/>
      <c r="AN124" s="87"/>
      <c r="AO124" s="86"/>
      <c r="AP124" s="89"/>
      <c r="AQ124" s="325" t="s">
        <v>239</v>
      </c>
      <c r="AR124" s="89" t="s">
        <v>238</v>
      </c>
      <c r="AS124" s="6"/>
      <c r="AT124" s="6"/>
    </row>
    <row r="125" spans="1:46" ht="18.899999999999999" customHeight="1" x14ac:dyDescent="0.25">
      <c r="A125" s="271">
        <f>A124+1</f>
        <v>58</v>
      </c>
      <c r="B125" s="189" t="s">
        <v>120</v>
      </c>
      <c r="C125" s="67" t="s">
        <v>121</v>
      </c>
      <c r="D125" s="280">
        <v>2</v>
      </c>
      <c r="E125" s="61">
        <v>4</v>
      </c>
      <c r="F125" s="60"/>
      <c r="G125" s="63"/>
      <c r="H125" s="63"/>
      <c r="I125" s="63"/>
      <c r="J125" s="279"/>
      <c r="K125" s="60"/>
      <c r="L125" s="63"/>
      <c r="M125" s="63"/>
      <c r="N125" s="63"/>
      <c r="O125" s="61"/>
      <c r="P125" s="60"/>
      <c r="Q125" s="63"/>
      <c r="R125" s="63"/>
      <c r="S125" s="63"/>
      <c r="T125" s="279"/>
      <c r="U125" s="60"/>
      <c r="V125" s="63"/>
      <c r="W125" s="63"/>
      <c r="X125" s="63"/>
      <c r="Y125" s="87"/>
      <c r="Z125" s="60"/>
      <c r="AA125" s="63"/>
      <c r="AB125" s="63"/>
      <c r="AC125" s="63"/>
      <c r="AD125" s="87"/>
      <c r="AE125" s="60"/>
      <c r="AF125" s="63"/>
      <c r="AG125" s="63"/>
      <c r="AH125" s="63"/>
      <c r="AI125" s="279"/>
      <c r="AJ125" s="60"/>
      <c r="AK125" s="63"/>
      <c r="AL125" s="63"/>
      <c r="AM125" s="63"/>
      <c r="AN125" s="87"/>
      <c r="AO125" s="263"/>
      <c r="AP125" s="89"/>
      <c r="AQ125" s="326" t="s">
        <v>242</v>
      </c>
      <c r="AR125" s="89" t="s">
        <v>241</v>
      </c>
      <c r="AS125" s="6"/>
      <c r="AT125" s="6"/>
    </row>
    <row r="126" spans="1:46" ht="18.899999999999999" customHeight="1" x14ac:dyDescent="0.25">
      <c r="A126" s="271">
        <f>A125+1</f>
        <v>59</v>
      </c>
      <c r="B126" s="189" t="s">
        <v>122</v>
      </c>
      <c r="C126" s="67" t="s">
        <v>123</v>
      </c>
      <c r="D126" s="60">
        <v>2</v>
      </c>
      <c r="E126" s="61">
        <v>3</v>
      </c>
      <c r="F126" s="62"/>
      <c r="G126" s="63"/>
      <c r="H126" s="63"/>
      <c r="I126" s="63"/>
      <c r="J126" s="279"/>
      <c r="K126" s="62"/>
      <c r="L126" s="63"/>
      <c r="M126" s="63"/>
      <c r="N126" s="63"/>
      <c r="O126" s="61"/>
      <c r="P126" s="62"/>
      <c r="Q126" s="63"/>
      <c r="R126" s="63"/>
      <c r="S126" s="63"/>
      <c r="T126" s="279"/>
      <c r="U126" s="60"/>
      <c r="V126" s="63"/>
      <c r="W126" s="63"/>
      <c r="X126" s="63"/>
      <c r="Y126" s="87"/>
      <c r="Z126" s="60"/>
      <c r="AA126" s="63"/>
      <c r="AB126" s="63"/>
      <c r="AC126" s="63"/>
      <c r="AD126" s="87"/>
      <c r="AE126" s="62"/>
      <c r="AF126" s="63"/>
      <c r="AG126" s="63"/>
      <c r="AH126" s="63"/>
      <c r="AI126" s="279"/>
      <c r="AJ126" s="60"/>
      <c r="AK126" s="63"/>
      <c r="AL126" s="63"/>
      <c r="AM126" s="63"/>
      <c r="AN126" s="87"/>
      <c r="AO126" s="86"/>
      <c r="AP126" s="89"/>
      <c r="AQ126" s="325" t="s">
        <v>240</v>
      </c>
      <c r="AR126" s="89" t="s">
        <v>123</v>
      </c>
      <c r="AS126" s="6"/>
      <c r="AT126" s="6"/>
    </row>
    <row r="127" spans="1:46" ht="18.899999999999999" customHeight="1" thickBot="1" x14ac:dyDescent="0.3">
      <c r="A127" s="271">
        <f>A126+1</f>
        <v>60</v>
      </c>
      <c r="B127" s="133" t="s">
        <v>384</v>
      </c>
      <c r="C127" s="91" t="s">
        <v>124</v>
      </c>
      <c r="D127" s="281">
        <v>2</v>
      </c>
      <c r="E127" s="61">
        <v>4</v>
      </c>
      <c r="F127" s="281"/>
      <c r="G127" s="282"/>
      <c r="H127" s="282"/>
      <c r="I127" s="282"/>
      <c r="J127" s="283"/>
      <c r="K127" s="281"/>
      <c r="L127" s="282"/>
      <c r="M127" s="282"/>
      <c r="N127" s="282"/>
      <c r="O127" s="282"/>
      <c r="P127" s="281"/>
      <c r="Q127" s="282"/>
      <c r="R127" s="282"/>
      <c r="S127" s="282"/>
      <c r="T127" s="283"/>
      <c r="U127" s="72"/>
      <c r="V127" s="75"/>
      <c r="W127" s="75"/>
      <c r="X127" s="75"/>
      <c r="Y127" s="93"/>
      <c r="Z127" s="72"/>
      <c r="AA127" s="75"/>
      <c r="AB127" s="75"/>
      <c r="AC127" s="75"/>
      <c r="AD127" s="93"/>
      <c r="AE127" s="281"/>
      <c r="AF127" s="282"/>
      <c r="AG127" s="282"/>
      <c r="AH127" s="282"/>
      <c r="AI127" s="283"/>
      <c r="AJ127" s="72"/>
      <c r="AK127" s="75"/>
      <c r="AL127" s="75"/>
      <c r="AM127" s="75"/>
      <c r="AN127" s="93"/>
      <c r="AO127" s="343" t="s">
        <v>48</v>
      </c>
      <c r="AP127" s="89" t="s">
        <v>49</v>
      </c>
      <c r="AQ127" s="327" t="s">
        <v>48</v>
      </c>
      <c r="AR127" s="79" t="s">
        <v>49</v>
      </c>
      <c r="AS127" s="6"/>
      <c r="AT127" s="6"/>
    </row>
    <row r="128" spans="1:46" ht="18.899999999999999" customHeight="1" thickBot="1" x14ac:dyDescent="0.3">
      <c r="A128" s="17"/>
      <c r="C128" s="284"/>
      <c r="D128" s="285"/>
      <c r="E128" s="33"/>
      <c r="F128" s="286"/>
      <c r="G128" s="287"/>
      <c r="H128" s="287"/>
      <c r="I128" s="287"/>
      <c r="J128" s="31"/>
      <c r="K128" s="286"/>
      <c r="L128" s="287"/>
      <c r="M128" s="287"/>
      <c r="N128" s="287"/>
      <c r="O128" s="31"/>
      <c r="P128" s="286"/>
      <c r="Q128" s="287"/>
      <c r="R128" s="287"/>
      <c r="S128" s="287"/>
      <c r="T128" s="31"/>
      <c r="U128" s="286"/>
      <c r="V128" s="287"/>
      <c r="W128" s="287"/>
      <c r="X128" s="288"/>
      <c r="Y128" s="31"/>
      <c r="Z128" s="286"/>
      <c r="AA128" s="287"/>
      <c r="AB128" s="287"/>
      <c r="AC128" s="288"/>
      <c r="AD128" s="31"/>
      <c r="AE128" s="286"/>
      <c r="AF128" s="287"/>
      <c r="AG128" s="287"/>
      <c r="AH128" s="287"/>
      <c r="AI128" s="31"/>
      <c r="AJ128" s="286"/>
      <c r="AK128" s="287"/>
      <c r="AL128" s="287"/>
      <c r="AM128" s="288"/>
      <c r="AN128" s="31"/>
      <c r="AP128" s="210"/>
      <c r="AS128" s="249"/>
      <c r="AT128" s="6"/>
    </row>
    <row r="129" spans="1:46" ht="18.899999999999999" customHeight="1" x14ac:dyDescent="0.25">
      <c r="A129" s="4"/>
      <c r="C129" s="155" t="s">
        <v>125</v>
      </c>
      <c r="D129" s="344" t="s">
        <v>126</v>
      </c>
      <c r="E129" s="4"/>
      <c r="F129" s="156"/>
      <c r="G129" s="156"/>
      <c r="H129" s="156"/>
      <c r="I129" s="156"/>
      <c r="J129" s="156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7"/>
      <c r="Y129" s="153"/>
      <c r="Z129" s="153"/>
      <c r="AA129" s="153"/>
      <c r="AB129" s="153"/>
      <c r="AC129" s="17"/>
      <c r="AD129" s="153"/>
      <c r="AE129" s="153"/>
      <c r="AF129" s="153"/>
      <c r="AG129" s="153"/>
      <c r="AH129" s="153"/>
      <c r="AI129" s="153"/>
      <c r="AJ129" s="153"/>
      <c r="AK129" s="153"/>
      <c r="AL129" s="156"/>
      <c r="AM129" s="4"/>
      <c r="AN129" s="156"/>
      <c r="AS129" s="249"/>
      <c r="AT129" s="6"/>
    </row>
    <row r="130" spans="1:46" ht="18.899999999999999" customHeight="1" x14ac:dyDescent="0.25">
      <c r="A130" s="309"/>
      <c r="C130" s="155"/>
      <c r="D130" s="344" t="s">
        <v>357</v>
      </c>
      <c r="E130" s="4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4"/>
      <c r="Y130" s="156"/>
      <c r="Z130" s="156"/>
      <c r="AA130" s="156"/>
      <c r="AB130" s="156"/>
      <c r="AC130" s="4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4"/>
      <c r="AN130" s="156"/>
      <c r="AS130" s="249"/>
      <c r="AT130" s="6"/>
    </row>
    <row r="131" spans="1:46" ht="18.899999999999999" customHeight="1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J131" s="4"/>
      <c r="AK131" s="4"/>
      <c r="AL131" s="4"/>
      <c r="AM131" s="4"/>
      <c r="AN131" s="4"/>
      <c r="AS131" s="249"/>
      <c r="AT131" s="6"/>
    </row>
    <row r="132" spans="1:46" ht="18.899999999999999" customHeight="1" thickBot="1" x14ac:dyDescent="0.35">
      <c r="B132" s="226"/>
      <c r="C132" s="6" t="s">
        <v>150</v>
      </c>
      <c r="D132" s="4"/>
      <c r="E132" s="4"/>
      <c r="F132" s="4"/>
      <c r="G132" s="4"/>
      <c r="H132" s="4"/>
      <c r="I132" s="4"/>
      <c r="J132" s="156"/>
      <c r="K132" s="4"/>
      <c r="L132" s="4"/>
      <c r="M132" s="4"/>
      <c r="N132" s="4"/>
      <c r="O132" s="156"/>
      <c r="P132" s="4"/>
      <c r="Q132" s="4"/>
      <c r="R132" s="4"/>
      <c r="S132" s="4"/>
      <c r="T132" s="156"/>
      <c r="U132" s="4"/>
      <c r="V132" s="4"/>
      <c r="W132" s="4"/>
      <c r="X132" s="4"/>
      <c r="Y132" s="156"/>
      <c r="Z132" s="4"/>
      <c r="AA132" s="4"/>
      <c r="AB132" s="4"/>
      <c r="AC132" s="4"/>
      <c r="AD132" s="156"/>
      <c r="AE132" s="4"/>
      <c r="AF132" s="4"/>
      <c r="AG132" s="4"/>
      <c r="AH132" s="4"/>
      <c r="AI132" s="156"/>
      <c r="AJ132" s="4"/>
      <c r="AK132" s="4"/>
      <c r="AL132" s="4"/>
      <c r="AM132" s="4"/>
      <c r="AN132" s="156"/>
      <c r="AO132" s="12"/>
      <c r="AP132" s="345"/>
      <c r="AR132" s="345"/>
    </row>
    <row r="133" spans="1:46" ht="18.899999999999999" customHeight="1" x14ac:dyDescent="0.25">
      <c r="A133" s="352"/>
      <c r="B133" s="354" t="s">
        <v>3</v>
      </c>
      <c r="C133" s="356" t="s">
        <v>4</v>
      </c>
      <c r="D133" s="14" t="s">
        <v>127</v>
      </c>
      <c r="E133" s="15" t="s">
        <v>128</v>
      </c>
      <c r="F133" s="358" t="s">
        <v>6</v>
      </c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16"/>
      <c r="AK133" s="16"/>
      <c r="AL133" s="16"/>
      <c r="AM133" s="17"/>
      <c r="AN133" s="18"/>
      <c r="AO133" s="360"/>
      <c r="AP133" s="361"/>
      <c r="AQ133" s="360"/>
      <c r="AR133" s="361"/>
    </row>
    <row r="134" spans="1:46" ht="18.899999999999999" customHeight="1" thickBot="1" x14ac:dyDescent="0.3">
      <c r="A134" s="353"/>
      <c r="B134" s="355"/>
      <c r="C134" s="357"/>
      <c r="D134" s="368" t="s">
        <v>129</v>
      </c>
      <c r="E134" s="363"/>
      <c r="F134" s="20"/>
      <c r="G134" s="21"/>
      <c r="H134" s="21" t="s">
        <v>8</v>
      </c>
      <c r="I134" s="21"/>
      <c r="J134" s="22"/>
      <c r="K134" s="21"/>
      <c r="L134" s="21"/>
      <c r="M134" s="21" t="s">
        <v>9</v>
      </c>
      <c r="N134" s="21"/>
      <c r="O134" s="22"/>
      <c r="P134" s="21"/>
      <c r="Q134" s="21"/>
      <c r="R134" s="21" t="s">
        <v>10</v>
      </c>
      <c r="S134" s="21"/>
      <c r="T134" s="22"/>
      <c r="U134" s="21"/>
      <c r="V134" s="21"/>
      <c r="W134" s="21" t="s">
        <v>11</v>
      </c>
      <c r="X134" s="21"/>
      <c r="Y134" s="22"/>
      <c r="Z134" s="21"/>
      <c r="AA134" s="21"/>
      <c r="AB134" s="21" t="s">
        <v>12</v>
      </c>
      <c r="AC134" s="21"/>
      <c r="AD134" s="22"/>
      <c r="AE134" s="20"/>
      <c r="AF134" s="21"/>
      <c r="AG134" s="21" t="s">
        <v>13</v>
      </c>
      <c r="AH134" s="21"/>
      <c r="AI134" s="23"/>
      <c r="AJ134" s="20"/>
      <c r="AK134" s="21"/>
      <c r="AL134" s="21" t="s">
        <v>14</v>
      </c>
      <c r="AM134" s="21"/>
      <c r="AN134" s="22"/>
      <c r="AO134" s="362"/>
      <c r="AP134" s="363"/>
      <c r="AQ134" s="362"/>
      <c r="AR134" s="363"/>
    </row>
    <row r="135" spans="1:46" ht="18.899999999999999" customHeight="1" thickBot="1" x14ac:dyDescent="0.3">
      <c r="A135" s="25"/>
      <c r="B135" s="26"/>
      <c r="C135" s="27"/>
      <c r="D135" s="28"/>
      <c r="E135" s="29"/>
      <c r="F135" s="30" t="s">
        <v>15</v>
      </c>
      <c r="G135" s="29" t="s">
        <v>16</v>
      </c>
      <c r="H135" s="29" t="s">
        <v>17</v>
      </c>
      <c r="I135" s="29" t="s">
        <v>18</v>
      </c>
      <c r="J135" s="31" t="s">
        <v>19</v>
      </c>
      <c r="K135" s="30" t="s">
        <v>15</v>
      </c>
      <c r="L135" s="29" t="s">
        <v>16</v>
      </c>
      <c r="M135" s="29" t="s">
        <v>17</v>
      </c>
      <c r="N135" s="29" t="s">
        <v>18</v>
      </c>
      <c r="O135" s="31" t="s">
        <v>19</v>
      </c>
      <c r="P135" s="30" t="s">
        <v>15</v>
      </c>
      <c r="Q135" s="29" t="s">
        <v>16</v>
      </c>
      <c r="R135" s="29" t="s">
        <v>17</v>
      </c>
      <c r="S135" s="29" t="s">
        <v>18</v>
      </c>
      <c r="T135" s="31" t="s">
        <v>19</v>
      </c>
      <c r="U135" s="30" t="s">
        <v>15</v>
      </c>
      <c r="V135" s="29" t="s">
        <v>16</v>
      </c>
      <c r="W135" s="29" t="s">
        <v>17</v>
      </c>
      <c r="X135" s="29" t="s">
        <v>18</v>
      </c>
      <c r="Y135" s="31" t="s">
        <v>19</v>
      </c>
      <c r="Z135" s="30" t="s">
        <v>15</v>
      </c>
      <c r="AA135" s="29" t="s">
        <v>16</v>
      </c>
      <c r="AB135" s="29" t="s">
        <v>17</v>
      </c>
      <c r="AC135" s="29" t="s">
        <v>18</v>
      </c>
      <c r="AD135" s="31" t="s">
        <v>19</v>
      </c>
      <c r="AE135" s="30" t="s">
        <v>15</v>
      </c>
      <c r="AF135" s="29" t="s">
        <v>16</v>
      </c>
      <c r="AG135" s="29" t="s">
        <v>17</v>
      </c>
      <c r="AH135" s="29" t="s">
        <v>18</v>
      </c>
      <c r="AI135" s="31" t="s">
        <v>19</v>
      </c>
      <c r="AJ135" s="30" t="s">
        <v>15</v>
      </c>
      <c r="AK135" s="29" t="s">
        <v>16</v>
      </c>
      <c r="AL135" s="29" t="s">
        <v>17</v>
      </c>
      <c r="AM135" s="29" t="s">
        <v>18</v>
      </c>
      <c r="AN135" s="31" t="s">
        <v>19</v>
      </c>
      <c r="AO135" s="32" t="s">
        <v>3</v>
      </c>
      <c r="AP135" s="33" t="s">
        <v>20</v>
      </c>
      <c r="AQ135" s="32" t="s">
        <v>3</v>
      </c>
      <c r="AR135" s="33" t="s">
        <v>20</v>
      </c>
    </row>
    <row r="136" spans="1:46" ht="18.899999999999999" customHeight="1" x14ac:dyDescent="0.25">
      <c r="A136" s="207">
        <f>A127+1</f>
        <v>61</v>
      </c>
      <c r="B136" s="274" t="s">
        <v>315</v>
      </c>
      <c r="C136" s="83" t="s">
        <v>130</v>
      </c>
      <c r="D136" s="275">
        <v>1</v>
      </c>
      <c r="E136" s="47">
        <f>SUM(F136:AN136)</f>
        <v>3</v>
      </c>
      <c r="F136" s="46"/>
      <c r="G136" s="276"/>
      <c r="H136" s="47"/>
      <c r="I136" s="53"/>
      <c r="J136" s="84"/>
      <c r="K136" s="46"/>
      <c r="L136" s="276"/>
      <c r="M136" s="47"/>
      <c r="N136" s="53"/>
      <c r="O136" s="84"/>
      <c r="P136" s="46"/>
      <c r="Q136" s="276"/>
      <c r="R136" s="47"/>
      <c r="S136" s="53" t="s">
        <v>28</v>
      </c>
      <c r="T136" s="84">
        <v>3</v>
      </c>
      <c r="U136" s="46"/>
      <c r="V136" s="52"/>
      <c r="W136" s="52"/>
      <c r="X136" s="52"/>
      <c r="Y136" s="84"/>
      <c r="Z136" s="46"/>
      <c r="AA136" s="52"/>
      <c r="AB136" s="52"/>
      <c r="AC136" s="52"/>
      <c r="AD136" s="84"/>
      <c r="AE136" s="46"/>
      <c r="AF136" s="276"/>
      <c r="AG136" s="47"/>
      <c r="AH136" s="53"/>
      <c r="AI136" s="84"/>
      <c r="AJ136" s="46"/>
      <c r="AK136" s="52"/>
      <c r="AL136" s="52"/>
      <c r="AM136" s="52"/>
      <c r="AN136" s="84"/>
      <c r="AO136" s="277" t="s">
        <v>46</v>
      </c>
      <c r="AP136" s="89" t="s">
        <v>47</v>
      </c>
      <c r="AQ136" s="324" t="s">
        <v>358</v>
      </c>
      <c r="AR136" s="89" t="s">
        <v>130</v>
      </c>
      <c r="AS136" s="6"/>
      <c r="AT136" s="6"/>
    </row>
    <row r="137" spans="1:46" ht="18.899999999999999" customHeight="1" x14ac:dyDescent="0.25">
      <c r="A137" s="271">
        <f>A136+1</f>
        <v>62</v>
      </c>
      <c r="B137" s="189" t="s">
        <v>316</v>
      </c>
      <c r="C137" s="67" t="s">
        <v>131</v>
      </c>
      <c r="D137" s="278">
        <v>1</v>
      </c>
      <c r="E137" s="61">
        <f>SUM(F137:AN137)</f>
        <v>3</v>
      </c>
      <c r="F137" s="60"/>
      <c r="G137" s="63"/>
      <c r="H137" s="63"/>
      <c r="I137" s="63"/>
      <c r="J137" s="279"/>
      <c r="K137" s="60"/>
      <c r="L137" s="63"/>
      <c r="M137" s="63"/>
      <c r="N137" s="63"/>
      <c r="O137" s="279"/>
      <c r="P137" s="60"/>
      <c r="Q137" s="63"/>
      <c r="R137" s="63"/>
      <c r="S137" s="63"/>
      <c r="T137" s="279"/>
      <c r="U137" s="60"/>
      <c r="V137" s="63"/>
      <c r="W137" s="63"/>
      <c r="X137" s="63" t="s">
        <v>28</v>
      </c>
      <c r="Y137" s="87">
        <v>3</v>
      </c>
      <c r="Z137" s="60"/>
      <c r="AA137" s="63"/>
      <c r="AB137" s="63"/>
      <c r="AC137" s="63"/>
      <c r="AD137" s="87"/>
      <c r="AE137" s="60"/>
      <c r="AF137" s="63"/>
      <c r="AG137" s="63"/>
      <c r="AH137" s="63"/>
      <c r="AI137" s="279"/>
      <c r="AJ137" s="60"/>
      <c r="AK137" s="63"/>
      <c r="AL137" s="63"/>
      <c r="AM137" s="63"/>
      <c r="AN137" s="87"/>
      <c r="AO137" s="86" t="s">
        <v>48</v>
      </c>
      <c r="AP137" s="89" t="s">
        <v>49</v>
      </c>
      <c r="AQ137" s="325" t="s">
        <v>359</v>
      </c>
      <c r="AR137" s="89" t="s">
        <v>131</v>
      </c>
      <c r="AS137" s="6"/>
      <c r="AT137" s="6"/>
    </row>
    <row r="138" spans="1:46" ht="18.899999999999999" customHeight="1" x14ac:dyDescent="0.25">
      <c r="A138" s="271">
        <f>A137+1</f>
        <v>63</v>
      </c>
      <c r="B138" s="189" t="s">
        <v>317</v>
      </c>
      <c r="C138" s="67" t="s">
        <v>132</v>
      </c>
      <c r="D138" s="280">
        <v>1</v>
      </c>
      <c r="E138" s="61">
        <f>SUM(F138:AN138)</f>
        <v>3</v>
      </c>
      <c r="F138" s="60"/>
      <c r="G138" s="63"/>
      <c r="H138" s="63"/>
      <c r="I138" s="63"/>
      <c r="J138" s="279"/>
      <c r="K138" s="60"/>
      <c r="L138" s="63"/>
      <c r="M138" s="63"/>
      <c r="N138" s="63"/>
      <c r="O138" s="61"/>
      <c r="P138" s="60"/>
      <c r="Q138" s="63"/>
      <c r="R138" s="63"/>
      <c r="S138" s="63"/>
      <c r="T138" s="279"/>
      <c r="U138" s="60"/>
      <c r="V138" s="63"/>
      <c r="W138" s="63"/>
      <c r="X138" s="63"/>
      <c r="Y138" s="87"/>
      <c r="Z138" s="60"/>
      <c r="AA138" s="63"/>
      <c r="AB138" s="63"/>
      <c r="AC138" s="63" t="s">
        <v>28</v>
      </c>
      <c r="AD138" s="87">
        <v>3</v>
      </c>
      <c r="AE138" s="60"/>
      <c r="AF138" s="63"/>
      <c r="AG138" s="63"/>
      <c r="AH138" s="63"/>
      <c r="AI138" s="279"/>
      <c r="AJ138" s="60"/>
      <c r="AK138" s="63"/>
      <c r="AL138" s="63"/>
      <c r="AM138" s="63"/>
      <c r="AN138" s="87"/>
      <c r="AO138" s="263" t="s">
        <v>311</v>
      </c>
      <c r="AP138" s="89" t="s">
        <v>133</v>
      </c>
      <c r="AQ138" s="326" t="s">
        <v>360</v>
      </c>
      <c r="AR138" s="89" t="s">
        <v>132</v>
      </c>
      <c r="AS138" s="6"/>
      <c r="AT138" s="6"/>
    </row>
    <row r="139" spans="1:46" ht="18.899999999999999" customHeight="1" x14ac:dyDescent="0.25">
      <c r="A139" s="271">
        <f>A138+1</f>
        <v>64</v>
      </c>
      <c r="B139" s="189" t="s">
        <v>343</v>
      </c>
      <c r="C139" s="67" t="s">
        <v>134</v>
      </c>
      <c r="D139" s="60">
        <v>4</v>
      </c>
      <c r="E139" s="61">
        <f>SUM(F139:AN139)</f>
        <v>7</v>
      </c>
      <c r="F139" s="62"/>
      <c r="G139" s="63"/>
      <c r="H139" s="63"/>
      <c r="I139" s="63"/>
      <c r="J139" s="279"/>
      <c r="K139" s="62"/>
      <c r="L139" s="63"/>
      <c r="M139" s="63"/>
      <c r="N139" s="63"/>
      <c r="O139" s="61"/>
      <c r="P139" s="62"/>
      <c r="Q139" s="63"/>
      <c r="R139" s="63"/>
      <c r="S139" s="63"/>
      <c r="T139" s="279"/>
      <c r="U139" s="60"/>
      <c r="V139" s="63"/>
      <c r="W139" s="63"/>
      <c r="X139" s="63"/>
      <c r="Y139" s="87"/>
      <c r="Z139" s="60"/>
      <c r="AA139" s="63"/>
      <c r="AB139" s="63"/>
      <c r="AC139" s="63"/>
      <c r="AD139" s="87"/>
      <c r="AE139" s="62"/>
      <c r="AF139" s="63"/>
      <c r="AG139" s="63"/>
      <c r="AH139" s="63"/>
      <c r="AI139" s="279"/>
      <c r="AJ139" s="60"/>
      <c r="AK139" s="63"/>
      <c r="AL139" s="63"/>
      <c r="AM139" s="63" t="s">
        <v>28</v>
      </c>
      <c r="AN139" s="87">
        <v>7</v>
      </c>
      <c r="AO139" s="86" t="s">
        <v>306</v>
      </c>
      <c r="AP139" s="89" t="s">
        <v>135</v>
      </c>
      <c r="AQ139" s="325" t="s">
        <v>361</v>
      </c>
      <c r="AR139" s="89" t="s">
        <v>134</v>
      </c>
      <c r="AS139" s="6"/>
      <c r="AT139" s="6"/>
    </row>
    <row r="140" spans="1:46" ht="18.899999999999999" customHeight="1" thickBot="1" x14ac:dyDescent="0.3">
      <c r="A140" s="271">
        <f>A139+1</f>
        <v>65</v>
      </c>
      <c r="B140" s="133" t="s">
        <v>344</v>
      </c>
      <c r="C140" s="91" t="s">
        <v>136</v>
      </c>
      <c r="D140" s="281">
        <v>6</v>
      </c>
      <c r="E140" s="61">
        <f>SUM(F140:AN140)</f>
        <v>10</v>
      </c>
      <c r="F140" s="281"/>
      <c r="G140" s="282"/>
      <c r="H140" s="282"/>
      <c r="I140" s="282"/>
      <c r="J140" s="283"/>
      <c r="K140" s="281"/>
      <c r="L140" s="282"/>
      <c r="M140" s="282"/>
      <c r="N140" s="282"/>
      <c r="O140" s="282"/>
      <c r="P140" s="281"/>
      <c r="Q140" s="282"/>
      <c r="R140" s="282"/>
      <c r="S140" s="282"/>
      <c r="T140" s="283"/>
      <c r="U140" s="72"/>
      <c r="V140" s="75"/>
      <c r="W140" s="75"/>
      <c r="X140" s="75"/>
      <c r="Y140" s="93"/>
      <c r="Z140" s="72"/>
      <c r="AA140" s="75"/>
      <c r="AB140" s="75"/>
      <c r="AC140" s="75"/>
      <c r="AD140" s="93"/>
      <c r="AE140" s="281"/>
      <c r="AF140" s="282"/>
      <c r="AG140" s="282"/>
      <c r="AH140" s="282"/>
      <c r="AI140" s="283"/>
      <c r="AJ140" s="72"/>
      <c r="AK140" s="75"/>
      <c r="AL140" s="75"/>
      <c r="AM140" s="75" t="s">
        <v>28</v>
      </c>
      <c r="AN140" s="93">
        <v>10</v>
      </c>
      <c r="AO140" s="327" t="s">
        <v>307</v>
      </c>
      <c r="AP140" s="89" t="s">
        <v>55</v>
      </c>
      <c r="AQ140" s="327" t="s">
        <v>362</v>
      </c>
      <c r="AR140" s="79" t="s">
        <v>136</v>
      </c>
      <c r="AS140" s="6"/>
      <c r="AT140" s="6"/>
    </row>
    <row r="141" spans="1:46" ht="18.899999999999999" customHeight="1" thickBot="1" x14ac:dyDescent="0.3">
      <c r="A141" s="17"/>
      <c r="C141" s="284" t="s">
        <v>137</v>
      </c>
      <c r="D141" s="285">
        <f>SUM(D136:D140)</f>
        <v>13</v>
      </c>
      <c r="E141" s="33">
        <f>SUM(E136:E140)</f>
        <v>26</v>
      </c>
      <c r="F141" s="286"/>
      <c r="G141" s="287"/>
      <c r="H141" s="287"/>
      <c r="I141" s="287"/>
      <c r="J141" s="31"/>
      <c r="K141" s="286"/>
      <c r="L141" s="287"/>
      <c r="M141" s="287"/>
      <c r="N141" s="287"/>
      <c r="O141" s="31">
        <f>SUM(O136:O140)</f>
        <v>0</v>
      </c>
      <c r="P141" s="286"/>
      <c r="Q141" s="287"/>
      <c r="R141" s="287"/>
      <c r="S141" s="287"/>
      <c r="T141" s="31">
        <f>SUM(T136:T140)</f>
        <v>3</v>
      </c>
      <c r="U141" s="286"/>
      <c r="V141" s="287"/>
      <c r="W141" s="287"/>
      <c r="X141" s="288"/>
      <c r="Y141" s="31">
        <f>SUM(Y136:Y140)</f>
        <v>3</v>
      </c>
      <c r="Z141" s="286"/>
      <c r="AA141" s="287"/>
      <c r="AB141" s="287"/>
      <c r="AC141" s="288"/>
      <c r="AD141" s="31">
        <f>SUM(AD136:AD140)</f>
        <v>3</v>
      </c>
      <c r="AE141" s="286"/>
      <c r="AF141" s="287"/>
      <c r="AG141" s="287"/>
      <c r="AH141" s="287"/>
      <c r="AI141" s="31"/>
      <c r="AJ141" s="286"/>
      <c r="AK141" s="287"/>
      <c r="AL141" s="287"/>
      <c r="AM141" s="288"/>
      <c r="AN141" s="31">
        <f>SUM(AN136:AN140)</f>
        <v>17</v>
      </c>
      <c r="AP141" s="210"/>
      <c r="AS141" s="249"/>
      <c r="AT141" s="6"/>
    </row>
    <row r="143" spans="1:46" ht="18.899999999999999" customHeight="1" x14ac:dyDescent="0.25">
      <c r="D143" s="6" t="s">
        <v>94</v>
      </c>
    </row>
  </sheetData>
  <mergeCells count="42">
    <mergeCell ref="A133:A134"/>
    <mergeCell ref="D134:E134"/>
    <mergeCell ref="A107:A108"/>
    <mergeCell ref="F107:AI107"/>
    <mergeCell ref="AO107:AP108"/>
    <mergeCell ref="B133:B134"/>
    <mergeCell ref="C133:C134"/>
    <mergeCell ref="F133:AI133"/>
    <mergeCell ref="AO133:AP134"/>
    <mergeCell ref="AQ133:AR134"/>
    <mergeCell ref="AQ80:AR81"/>
    <mergeCell ref="B83:C83"/>
    <mergeCell ref="B89:C89"/>
    <mergeCell ref="AO80:AP81"/>
    <mergeCell ref="B107:B108"/>
    <mergeCell ref="C107:C108"/>
    <mergeCell ref="AQ107:AR108"/>
    <mergeCell ref="B56:C56"/>
    <mergeCell ref="B62:C62"/>
    <mergeCell ref="B80:B81"/>
    <mergeCell ref="C80:C81"/>
    <mergeCell ref="F80:AI80"/>
    <mergeCell ref="AQ5:AR6"/>
    <mergeCell ref="AQ53:AR54"/>
    <mergeCell ref="B8:C8"/>
    <mergeCell ref="B14:C14"/>
    <mergeCell ref="B19:C19"/>
    <mergeCell ref="B23:C23"/>
    <mergeCell ref="B26:C26"/>
    <mergeCell ref="B28:C28"/>
    <mergeCell ref="B53:B54"/>
    <mergeCell ref="C53:C54"/>
    <mergeCell ref="F53:AI53"/>
    <mergeCell ref="AO5:AP6"/>
    <mergeCell ref="AO53:AP54"/>
    <mergeCell ref="F1:AN1"/>
    <mergeCell ref="F2:AN2"/>
    <mergeCell ref="F3:AN3"/>
    <mergeCell ref="A5:A6"/>
    <mergeCell ref="B5:B6"/>
    <mergeCell ref="C5:C6"/>
    <mergeCell ref="F5:AI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48" fitToHeight="0" orientation="landscape" useFirstPageNumber="1" r:id="rId1"/>
  <headerFooter alignWithMargins="0">
    <oddHeader xml:space="preserve">&amp;L&amp;"Arial,Félkövér"Óbudai Egyetem
Alba Regia Műszaki Kar Geoinformatikai Intézet&amp;C&amp;"Arial CE,Félkövér"&amp;11Földmérő és földrendező alapszak&amp;12
&amp;11BSc F-tanterv
&amp;"Arial CE,Normál"&amp;12
&amp;R&amp;"Arial CE,Félkövér"Érvényes: 2023/2024. 
NAPPALI </oddHeader>
    <oddFooter>&amp;R&amp;"Arial CE,Félkövér"&amp;12&amp;P / &amp;N</oddFooter>
  </headerFooter>
  <rowBreaks count="1" manualBreakCount="1">
    <brk id="5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35"/>
  <sheetViews>
    <sheetView view="pageBreakPreview" zoomScaleNormal="77" zoomScaleSheetLayoutView="100" zoomScalePageLayoutView="91" workbookViewId="0">
      <pane xSplit="5" ySplit="7" topLeftCell="F8" activePane="bottomRight" state="frozen"/>
      <selection activeCell="A2" sqref="A2"/>
      <selection pane="topRight" activeCell="F2" sqref="F2"/>
      <selection pane="bottomLeft" activeCell="A9" sqref="A9"/>
      <selection pane="bottomRight"/>
    </sheetView>
  </sheetViews>
  <sheetFormatPr defaultColWidth="4.33203125" defaultRowHeight="18.899999999999999" customHeight="1" x14ac:dyDescent="0.25"/>
  <cols>
    <col min="1" max="1" width="4.33203125" style="7"/>
    <col min="2" max="2" width="16.109375" style="9" customWidth="1"/>
    <col min="3" max="3" width="36.5546875" style="10" customWidth="1"/>
    <col min="4" max="4" width="6" style="6" customWidth="1"/>
    <col min="5" max="5" width="8.33203125" style="6" customWidth="1"/>
    <col min="6" max="29" width="4.33203125" style="6"/>
    <col min="30" max="30" width="4.88671875" style="6" bestFit="1" customWidth="1"/>
    <col min="31" max="39" width="4.44140625" style="6" bestFit="1" customWidth="1"/>
    <col min="40" max="40" width="5.33203125" style="6" customWidth="1"/>
    <col min="41" max="41" width="12.6640625" style="11" bestFit="1" customWidth="1"/>
    <col min="42" max="42" width="32.33203125" style="12" bestFit="1" customWidth="1"/>
    <col min="43" max="43" width="39" style="11" bestFit="1" customWidth="1"/>
    <col min="44" max="44" width="76.6640625" style="12" bestFit="1" customWidth="1"/>
    <col min="45" max="45" width="4.33203125" style="4"/>
    <col min="46" max="46" width="4.33203125" style="5"/>
    <col min="47" max="16384" width="4.33203125" style="6"/>
  </cols>
  <sheetData>
    <row r="1" spans="1:46" ht="18.899999999999999" customHeight="1" x14ac:dyDescent="0.25">
      <c r="A1" s="1" t="s">
        <v>170</v>
      </c>
      <c r="B1" s="3"/>
      <c r="C1" s="3"/>
      <c r="D1" s="3"/>
      <c r="E1" s="3"/>
      <c r="F1" s="350" t="s">
        <v>0</v>
      </c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"/>
      <c r="AP1" s="3"/>
      <c r="AQ1" s="310"/>
      <c r="AR1" s="3"/>
    </row>
    <row r="2" spans="1:46" ht="18.899999999999999" customHeight="1" x14ac:dyDescent="0.25">
      <c r="A2" s="2" t="s">
        <v>171</v>
      </c>
      <c r="B2" s="6"/>
      <c r="C2" s="6"/>
      <c r="F2" s="351" t="s">
        <v>139</v>
      </c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6"/>
      <c r="AP2" s="6"/>
      <c r="AR2" s="6"/>
    </row>
    <row r="3" spans="1:46" ht="18.899999999999999" customHeight="1" x14ac:dyDescent="0.25">
      <c r="B3" s="8"/>
      <c r="C3" s="8"/>
      <c r="D3" s="8"/>
      <c r="E3" s="8"/>
      <c r="F3" s="351" t="s">
        <v>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8"/>
      <c r="AP3" s="8"/>
      <c r="AQ3" s="240"/>
      <c r="AR3" s="8"/>
    </row>
    <row r="4" spans="1:46" ht="18.899999999999999" customHeight="1" thickBot="1" x14ac:dyDescent="0.3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6" ht="18.899999999999999" customHeight="1" x14ac:dyDescent="0.25">
      <c r="A5" s="352"/>
      <c r="B5" s="354" t="s">
        <v>3</v>
      </c>
      <c r="C5" s="356" t="s">
        <v>4</v>
      </c>
      <c r="D5" s="346" t="s">
        <v>138</v>
      </c>
      <c r="E5" s="15" t="s">
        <v>172</v>
      </c>
      <c r="F5" s="358" t="s">
        <v>6</v>
      </c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16"/>
      <c r="AK5" s="16"/>
      <c r="AL5" s="16"/>
      <c r="AM5" s="17"/>
      <c r="AN5" s="18"/>
      <c r="AO5" s="360" t="s">
        <v>291</v>
      </c>
      <c r="AP5" s="361"/>
      <c r="AQ5" s="360" t="s">
        <v>175</v>
      </c>
      <c r="AR5" s="361"/>
    </row>
    <row r="6" spans="1:46" ht="18.899999999999999" customHeight="1" thickBot="1" x14ac:dyDescent="0.3">
      <c r="A6" s="353"/>
      <c r="B6" s="355"/>
      <c r="C6" s="357"/>
      <c r="D6" s="347" t="s">
        <v>7</v>
      </c>
      <c r="E6" s="19"/>
      <c r="F6" s="20"/>
      <c r="G6" s="21"/>
      <c r="H6" s="21" t="s">
        <v>8</v>
      </c>
      <c r="I6" s="21"/>
      <c r="J6" s="22"/>
      <c r="K6" s="21"/>
      <c r="L6" s="21"/>
      <c r="M6" s="21" t="s">
        <v>9</v>
      </c>
      <c r="N6" s="21"/>
      <c r="O6" s="22"/>
      <c r="P6" s="21"/>
      <c r="Q6" s="21"/>
      <c r="R6" s="21" t="s">
        <v>10</v>
      </c>
      <c r="S6" s="21"/>
      <c r="T6" s="22"/>
      <c r="U6" s="21"/>
      <c r="V6" s="21"/>
      <c r="W6" s="21" t="s">
        <v>11</v>
      </c>
      <c r="X6" s="21"/>
      <c r="Y6" s="22"/>
      <c r="Z6" s="21"/>
      <c r="AA6" s="21"/>
      <c r="AB6" s="21" t="s">
        <v>12</v>
      </c>
      <c r="AC6" s="21"/>
      <c r="AD6" s="22"/>
      <c r="AE6" s="20"/>
      <c r="AF6" s="21"/>
      <c r="AG6" s="21" t="s">
        <v>13</v>
      </c>
      <c r="AH6" s="21"/>
      <c r="AI6" s="23"/>
      <c r="AJ6" s="20"/>
      <c r="AK6" s="21"/>
      <c r="AL6" s="21" t="s">
        <v>14</v>
      </c>
      <c r="AM6" s="21"/>
      <c r="AN6" s="22"/>
      <c r="AO6" s="362"/>
      <c r="AP6" s="363"/>
      <c r="AQ6" s="362"/>
      <c r="AR6" s="363"/>
    </row>
    <row r="7" spans="1:46" ht="18.899999999999999" customHeight="1" thickBot="1" x14ac:dyDescent="0.3">
      <c r="A7" s="25"/>
      <c r="B7" s="26"/>
      <c r="C7" s="27"/>
      <c r="D7" s="28"/>
      <c r="E7" s="29"/>
      <c r="F7" s="30" t="s">
        <v>15</v>
      </c>
      <c r="G7" s="29" t="s">
        <v>16</v>
      </c>
      <c r="H7" s="29" t="s">
        <v>17</v>
      </c>
      <c r="I7" s="29" t="s">
        <v>18</v>
      </c>
      <c r="J7" s="31" t="s">
        <v>19</v>
      </c>
      <c r="K7" s="30" t="s">
        <v>15</v>
      </c>
      <c r="L7" s="29" t="s">
        <v>16</v>
      </c>
      <c r="M7" s="29" t="s">
        <v>17</v>
      </c>
      <c r="N7" s="29" t="s">
        <v>18</v>
      </c>
      <c r="O7" s="31" t="s">
        <v>19</v>
      </c>
      <c r="P7" s="30" t="s">
        <v>15</v>
      </c>
      <c r="Q7" s="29" t="s">
        <v>16</v>
      </c>
      <c r="R7" s="29" t="s">
        <v>17</v>
      </c>
      <c r="S7" s="29" t="s">
        <v>18</v>
      </c>
      <c r="T7" s="31" t="s">
        <v>19</v>
      </c>
      <c r="U7" s="30" t="s">
        <v>15</v>
      </c>
      <c r="V7" s="29" t="s">
        <v>16</v>
      </c>
      <c r="W7" s="29" t="s">
        <v>17</v>
      </c>
      <c r="X7" s="29" t="s">
        <v>18</v>
      </c>
      <c r="Y7" s="31" t="s">
        <v>19</v>
      </c>
      <c r="Z7" s="30" t="s">
        <v>15</v>
      </c>
      <c r="AA7" s="29" t="s">
        <v>16</v>
      </c>
      <c r="AB7" s="29" t="s">
        <v>17</v>
      </c>
      <c r="AC7" s="29" t="s">
        <v>18</v>
      </c>
      <c r="AD7" s="31" t="s">
        <v>19</v>
      </c>
      <c r="AE7" s="30" t="s">
        <v>15</v>
      </c>
      <c r="AF7" s="29" t="s">
        <v>16</v>
      </c>
      <c r="AG7" s="29" t="s">
        <v>17</v>
      </c>
      <c r="AH7" s="29" t="s">
        <v>18</v>
      </c>
      <c r="AI7" s="31" t="s">
        <v>19</v>
      </c>
      <c r="AJ7" s="30" t="s">
        <v>15</v>
      </c>
      <c r="AK7" s="29" t="s">
        <v>16</v>
      </c>
      <c r="AL7" s="29" t="s">
        <v>17</v>
      </c>
      <c r="AM7" s="29" t="s">
        <v>18</v>
      </c>
      <c r="AN7" s="31" t="s">
        <v>19</v>
      </c>
      <c r="AO7" s="32" t="s">
        <v>3</v>
      </c>
      <c r="AP7" s="33" t="s">
        <v>20</v>
      </c>
      <c r="AQ7" s="32" t="s">
        <v>3</v>
      </c>
      <c r="AR7" s="33" t="s">
        <v>20</v>
      </c>
    </row>
    <row r="8" spans="1:46" s="42" customFormat="1" ht="18.600000000000001" customHeight="1" thickBot="1" x14ac:dyDescent="0.35">
      <c r="A8" s="25"/>
      <c r="B8" s="364" t="s">
        <v>21</v>
      </c>
      <c r="C8" s="365"/>
      <c r="D8" s="34">
        <f>SUM(D9:D13)</f>
        <v>84</v>
      </c>
      <c r="E8" s="35">
        <f>SUM(E9:E13)</f>
        <v>21</v>
      </c>
      <c r="F8" s="32">
        <f>SUM(F9:F13)</f>
        <v>9</v>
      </c>
      <c r="G8" s="36">
        <f>SUM(G9:G13)</f>
        <v>21</v>
      </c>
      <c r="H8" s="36">
        <f>SUM(H9:H13)</f>
        <v>0</v>
      </c>
      <c r="I8" s="36"/>
      <c r="J8" s="37">
        <f>SUM(J9:J13)</f>
        <v>9</v>
      </c>
      <c r="K8" s="34">
        <f>SUM(K9:K13)</f>
        <v>18</v>
      </c>
      <c r="L8" s="36">
        <f>SUM(L9:L13)</f>
        <v>18</v>
      </c>
      <c r="M8" s="36">
        <f>SUM(M9:M13)</f>
        <v>0</v>
      </c>
      <c r="N8" s="36"/>
      <c r="O8" s="35">
        <f>SUM(O9:O13)</f>
        <v>8</v>
      </c>
      <c r="P8" s="32">
        <f>SUM(P10:P13)</f>
        <v>9</v>
      </c>
      <c r="Q8" s="36">
        <f>SUM(Q10:Q13)</f>
        <v>9</v>
      </c>
      <c r="R8" s="36">
        <f>SUM(R10:R13)</f>
        <v>0</v>
      </c>
      <c r="S8" s="36"/>
      <c r="T8" s="37">
        <f>SUM(T9:T13)</f>
        <v>4</v>
      </c>
      <c r="U8" s="34">
        <f>SUM(U9:U13)</f>
        <v>0</v>
      </c>
      <c r="V8" s="36">
        <f>SUM(V9:V13)</f>
        <v>0</v>
      </c>
      <c r="W8" s="36">
        <f>SUM(W9:W13)</f>
        <v>0</v>
      </c>
      <c r="X8" s="36"/>
      <c r="Y8" s="35">
        <f>SUM(Y9:Y13)</f>
        <v>0</v>
      </c>
      <c r="Z8" s="32">
        <f>SUM(Z9:Z13)</f>
        <v>0</v>
      </c>
      <c r="AA8" s="36">
        <f>SUM(AA9:AA13)</f>
        <v>0</v>
      </c>
      <c r="AB8" s="36">
        <f>SUM(AB9:AB13)</f>
        <v>0</v>
      </c>
      <c r="AC8" s="36"/>
      <c r="AD8" s="37">
        <f>SUM(AD9:AD13)</f>
        <v>0</v>
      </c>
      <c r="AE8" s="34">
        <f>SUM(AE9:AE13)</f>
        <v>0</v>
      </c>
      <c r="AF8" s="36">
        <f>SUM(AF9:AF13)</f>
        <v>0</v>
      </c>
      <c r="AG8" s="36">
        <f>SUM(AG9:AG13)</f>
        <v>0</v>
      </c>
      <c r="AH8" s="36"/>
      <c r="AI8" s="35">
        <f>SUM(AI9:AI13)</f>
        <v>0</v>
      </c>
      <c r="AJ8" s="32">
        <f>SUM(AJ9:AJ13)</f>
        <v>0</v>
      </c>
      <c r="AK8" s="36">
        <f>SUM(AK9:AK13)</f>
        <v>0</v>
      </c>
      <c r="AL8" s="36">
        <f>SUM(AL9:AL13)</f>
        <v>0</v>
      </c>
      <c r="AM8" s="36"/>
      <c r="AN8" s="35">
        <f>SUM(AN9:AN13)</f>
        <v>0</v>
      </c>
      <c r="AO8" s="38"/>
      <c r="AP8" s="39"/>
      <c r="AQ8" s="38"/>
      <c r="AR8" s="39"/>
      <c r="AS8" s="40"/>
      <c r="AT8" s="41"/>
    </row>
    <row r="9" spans="1:46" ht="18.75" customHeight="1" x14ac:dyDescent="0.25">
      <c r="A9" s="43">
        <v>1</v>
      </c>
      <c r="B9" s="44" t="s">
        <v>385</v>
      </c>
      <c r="C9" s="45" t="s">
        <v>22</v>
      </c>
      <c r="D9" s="46">
        <f>SUM(F9:H9,K9:M9,P9:R9,U8:W8,Z8:AB8,AE8:AG8,AJ8:AL8)</f>
        <v>18</v>
      </c>
      <c r="E9" s="47">
        <f>SUM(J9,O9,T9,Y9,AD9,AI9,AN9)</f>
        <v>4</v>
      </c>
      <c r="F9" s="14">
        <v>9</v>
      </c>
      <c r="G9" s="48">
        <v>9</v>
      </c>
      <c r="H9" s="48"/>
      <c r="I9" s="48" t="s">
        <v>23</v>
      </c>
      <c r="J9" s="49">
        <v>4</v>
      </c>
      <c r="K9" s="14"/>
      <c r="L9" s="48"/>
      <c r="M9" s="48"/>
      <c r="N9" s="48"/>
      <c r="O9" s="50"/>
      <c r="P9" s="51"/>
      <c r="Q9" s="48"/>
      <c r="R9" s="48"/>
      <c r="S9" s="48"/>
      <c r="T9" s="50"/>
      <c r="U9" s="47"/>
      <c r="V9" s="52"/>
      <c r="W9" s="47"/>
      <c r="X9" s="53"/>
      <c r="Y9" s="54"/>
      <c r="Z9" s="47"/>
      <c r="AA9" s="52"/>
      <c r="AB9" s="47"/>
      <c r="AC9" s="53"/>
      <c r="AD9" s="54"/>
      <c r="AE9" s="55"/>
      <c r="AF9" s="52"/>
      <c r="AG9" s="47"/>
      <c r="AH9" s="53"/>
      <c r="AI9" s="54"/>
      <c r="AJ9" s="55"/>
      <c r="AK9" s="52"/>
      <c r="AL9" s="47"/>
      <c r="AM9" s="53"/>
      <c r="AN9" s="54"/>
      <c r="AO9" s="337"/>
      <c r="AP9" s="56"/>
      <c r="AQ9" s="331" t="s">
        <v>243</v>
      </c>
      <c r="AR9" s="56" t="s">
        <v>22</v>
      </c>
    </row>
    <row r="10" spans="1:46" ht="18.899999999999999" customHeight="1" x14ac:dyDescent="0.25">
      <c r="A10" s="57">
        <f>A9+1</f>
        <v>2</v>
      </c>
      <c r="B10" s="58" t="s">
        <v>386</v>
      </c>
      <c r="C10" s="59" t="s">
        <v>24</v>
      </c>
      <c r="D10" s="60">
        <f>SUM(F10:H10,K10:M10,P10:R10,U10:W10,Z10:AB10,AE10:AG10,AJ10:AL10)</f>
        <v>18</v>
      </c>
      <c r="E10" s="61">
        <f>SUM(J10,O10,T10,Y10,AD10,AI10,AN10)</f>
        <v>4</v>
      </c>
      <c r="F10" s="62"/>
      <c r="G10" s="63"/>
      <c r="H10" s="61"/>
      <c r="I10" s="64"/>
      <c r="J10" s="65"/>
      <c r="K10" s="62">
        <v>9</v>
      </c>
      <c r="L10" s="63">
        <v>9</v>
      </c>
      <c r="M10" s="61">
        <v>0</v>
      </c>
      <c r="N10" s="64" t="s">
        <v>23</v>
      </c>
      <c r="O10" s="65">
        <v>4</v>
      </c>
      <c r="P10" s="62"/>
      <c r="Q10" s="63"/>
      <c r="R10" s="61"/>
      <c r="S10" s="64"/>
      <c r="T10" s="65"/>
      <c r="U10" s="61"/>
      <c r="V10" s="63"/>
      <c r="W10" s="61"/>
      <c r="X10" s="64"/>
      <c r="Y10" s="65"/>
      <c r="Z10" s="61"/>
      <c r="AA10" s="63"/>
      <c r="AB10" s="61"/>
      <c r="AC10" s="64"/>
      <c r="AD10" s="65"/>
      <c r="AE10" s="62"/>
      <c r="AF10" s="63"/>
      <c r="AG10" s="61"/>
      <c r="AH10" s="64"/>
      <c r="AI10" s="65"/>
      <c r="AJ10" s="62"/>
      <c r="AK10" s="63"/>
      <c r="AL10" s="61"/>
      <c r="AM10" s="64"/>
      <c r="AN10" s="65"/>
      <c r="AO10" s="325" t="s">
        <v>385</v>
      </c>
      <c r="AP10" s="89" t="s">
        <v>22</v>
      </c>
      <c r="AQ10" s="325" t="s">
        <v>244</v>
      </c>
      <c r="AR10" s="89" t="s">
        <v>24</v>
      </c>
    </row>
    <row r="11" spans="1:46" ht="18.899999999999999" customHeight="1" x14ac:dyDescent="0.25">
      <c r="A11" s="57">
        <f>A10+1</f>
        <v>3</v>
      </c>
      <c r="B11" s="58" t="s">
        <v>151</v>
      </c>
      <c r="C11" s="67" t="s">
        <v>25</v>
      </c>
      <c r="D11" s="60">
        <f>SUM(F11:H11,K11:M11,P11:R11,U11:W11,Z11:AB11,AE11:AG11,AJ11:AL11)</f>
        <v>18</v>
      </c>
      <c r="E11" s="61">
        <f>SUM(J11,O11,T11,Y11,AD11,AI11,AN11)</f>
        <v>4</v>
      </c>
      <c r="F11" s="62"/>
      <c r="G11" s="63"/>
      <c r="H11" s="61"/>
      <c r="I11" s="64"/>
      <c r="J11" s="65"/>
      <c r="K11" s="62"/>
      <c r="L11" s="63"/>
      <c r="M11" s="61"/>
      <c r="N11" s="64"/>
      <c r="O11" s="65"/>
      <c r="P11" s="62">
        <v>9</v>
      </c>
      <c r="Q11" s="63">
        <v>9</v>
      </c>
      <c r="R11" s="61">
        <v>0</v>
      </c>
      <c r="S11" s="64" t="s">
        <v>23</v>
      </c>
      <c r="T11" s="65">
        <v>4</v>
      </c>
      <c r="U11" s="61"/>
      <c r="V11" s="63"/>
      <c r="W11" s="61"/>
      <c r="X11" s="64"/>
      <c r="Y11" s="65"/>
      <c r="Z11" s="61"/>
      <c r="AA11" s="63"/>
      <c r="AB11" s="61"/>
      <c r="AC11" s="64"/>
      <c r="AD11" s="65"/>
      <c r="AE11" s="62"/>
      <c r="AF11" s="63"/>
      <c r="AG11" s="61"/>
      <c r="AH11" s="64"/>
      <c r="AI11" s="65"/>
      <c r="AJ11" s="62"/>
      <c r="AK11" s="63"/>
      <c r="AL11" s="61"/>
      <c r="AM11" s="64"/>
      <c r="AN11" s="65"/>
      <c r="AO11" s="325" t="s">
        <v>386</v>
      </c>
      <c r="AP11" s="89" t="s">
        <v>24</v>
      </c>
      <c r="AQ11" s="325" t="s">
        <v>245</v>
      </c>
      <c r="AR11" s="89" t="s">
        <v>180</v>
      </c>
    </row>
    <row r="12" spans="1:46" ht="18.899999999999999" customHeight="1" x14ac:dyDescent="0.25">
      <c r="A12" s="68">
        <f>A11+1</f>
        <v>4</v>
      </c>
      <c r="B12" s="58" t="s">
        <v>347</v>
      </c>
      <c r="C12" s="67" t="s">
        <v>26</v>
      </c>
      <c r="D12" s="60">
        <f>SUM(F12:H12,K12:M12,P12:R12,U12:W12,Z12:AB12,AE12:AG12,AJ12:AL12)</f>
        <v>18</v>
      </c>
      <c r="E12" s="61">
        <f>SUM(J12,O12,T12,Y12,AD12,AI12,AN12)</f>
        <v>4</v>
      </c>
      <c r="F12" s="62"/>
      <c r="G12" s="63"/>
      <c r="H12" s="61"/>
      <c r="I12" s="64"/>
      <c r="J12" s="65"/>
      <c r="K12" s="62">
        <v>9</v>
      </c>
      <c r="L12" s="63">
        <v>9</v>
      </c>
      <c r="M12" s="61">
        <v>0</v>
      </c>
      <c r="N12" s="64" t="s">
        <v>23</v>
      </c>
      <c r="O12" s="65">
        <v>4</v>
      </c>
      <c r="P12" s="62"/>
      <c r="Q12" s="63"/>
      <c r="R12" s="61"/>
      <c r="S12" s="64"/>
      <c r="T12" s="65"/>
      <c r="U12" s="61"/>
      <c r="V12" s="63"/>
      <c r="W12" s="61"/>
      <c r="X12" s="64"/>
      <c r="Y12" s="65"/>
      <c r="Z12" s="61"/>
      <c r="AA12" s="63"/>
      <c r="AB12" s="61"/>
      <c r="AC12" s="64"/>
      <c r="AD12" s="65"/>
      <c r="AE12" s="62"/>
      <c r="AF12" s="63"/>
      <c r="AG12" s="61"/>
      <c r="AH12" s="64"/>
      <c r="AI12" s="65"/>
      <c r="AJ12" s="62"/>
      <c r="AK12" s="63"/>
      <c r="AL12" s="61"/>
      <c r="AM12" s="64"/>
      <c r="AN12" s="65"/>
      <c r="AO12" s="338"/>
      <c r="AP12" s="89"/>
      <c r="AQ12" s="326" t="s">
        <v>246</v>
      </c>
      <c r="AR12" s="89" t="s">
        <v>179</v>
      </c>
    </row>
    <row r="13" spans="1:46" ht="18.899999999999999" customHeight="1" thickBot="1" x14ac:dyDescent="0.3">
      <c r="A13" s="69">
        <f>A12+1</f>
        <v>5</v>
      </c>
      <c r="B13" s="70" t="s">
        <v>387</v>
      </c>
      <c r="C13" s="71" t="s">
        <v>27</v>
      </c>
      <c r="D13" s="72">
        <f>SUM(F13:H13,K13:M13,P13:R13,U13:W13,Z13:AB13,AE13:AG13,AJ13:AL13)</f>
        <v>12</v>
      </c>
      <c r="E13" s="73">
        <f>SUM(J13,O13,T13,Y13,AD13,AI13,AN13)</f>
        <v>5</v>
      </c>
      <c r="F13" s="74">
        <v>0</v>
      </c>
      <c r="G13" s="75">
        <v>12</v>
      </c>
      <c r="H13" s="73"/>
      <c r="I13" s="76" t="s">
        <v>28</v>
      </c>
      <c r="J13" s="77">
        <v>5</v>
      </c>
      <c r="K13" s="74"/>
      <c r="L13" s="75"/>
      <c r="M13" s="73"/>
      <c r="N13" s="76"/>
      <c r="O13" s="77"/>
      <c r="P13" s="74"/>
      <c r="Q13" s="75"/>
      <c r="R13" s="73"/>
      <c r="S13" s="76"/>
      <c r="T13" s="77"/>
      <c r="U13" s="73"/>
      <c r="V13" s="75"/>
      <c r="W13" s="73"/>
      <c r="X13" s="76"/>
      <c r="Y13" s="77"/>
      <c r="Z13" s="73"/>
      <c r="AA13" s="75"/>
      <c r="AB13" s="73"/>
      <c r="AC13" s="76"/>
      <c r="AD13" s="77"/>
      <c r="AE13" s="74"/>
      <c r="AF13" s="75"/>
      <c r="AG13" s="73"/>
      <c r="AH13" s="76"/>
      <c r="AI13" s="77"/>
      <c r="AJ13" s="74"/>
      <c r="AK13" s="75"/>
      <c r="AL13" s="73"/>
      <c r="AM13" s="76"/>
      <c r="AN13" s="77"/>
      <c r="AO13" s="339"/>
      <c r="AP13" s="79"/>
      <c r="AQ13" s="332" t="s">
        <v>247</v>
      </c>
      <c r="AR13" s="79" t="s">
        <v>182</v>
      </c>
    </row>
    <row r="14" spans="1:46" ht="18.899999999999999" customHeight="1" thickBot="1" x14ac:dyDescent="0.35">
      <c r="A14" s="25"/>
      <c r="B14" s="364" t="s">
        <v>29</v>
      </c>
      <c r="C14" s="365"/>
      <c r="D14" s="34">
        <f>SUM(D15:D18)</f>
        <v>78</v>
      </c>
      <c r="E14" s="35">
        <f>SUM(E15:E18)</f>
        <v>18</v>
      </c>
      <c r="F14" s="32">
        <f>SUM(F15:F18)</f>
        <v>9</v>
      </c>
      <c r="G14" s="36">
        <f>SUM(G15:G18)</f>
        <v>0</v>
      </c>
      <c r="H14" s="36">
        <f>SUM(H15:H18)</f>
        <v>12</v>
      </c>
      <c r="I14" s="36"/>
      <c r="J14" s="37">
        <f>SUM(J15:J18)</f>
        <v>5</v>
      </c>
      <c r="K14" s="34">
        <f>SUM(K15:K18)</f>
        <v>9</v>
      </c>
      <c r="L14" s="36">
        <f>SUM(L15:L18)</f>
        <v>0</v>
      </c>
      <c r="M14" s="36">
        <f>SUM(M15:M18)</f>
        <v>12</v>
      </c>
      <c r="N14" s="36"/>
      <c r="O14" s="35">
        <f>SUM(O15:O18)</f>
        <v>5</v>
      </c>
      <c r="P14" s="32">
        <f>SUM(P15:P18)</f>
        <v>6</v>
      </c>
      <c r="Q14" s="36">
        <f>SUM(Q15:Q18)</f>
        <v>0</v>
      </c>
      <c r="R14" s="36">
        <f>SUM(R15:R18)</f>
        <v>12</v>
      </c>
      <c r="S14" s="36"/>
      <c r="T14" s="37">
        <f>SUM(T15:T18)</f>
        <v>4</v>
      </c>
      <c r="U14" s="34">
        <f>SUM(U15:U18)</f>
        <v>9</v>
      </c>
      <c r="V14" s="36">
        <f>SUM(V15:V18)</f>
        <v>0</v>
      </c>
      <c r="W14" s="36">
        <f>SUM(W15:W18)</f>
        <v>9</v>
      </c>
      <c r="X14" s="36"/>
      <c r="Y14" s="35">
        <f>SUM(Y15:Y18)</f>
        <v>4</v>
      </c>
      <c r="Z14" s="32">
        <f>SUM(Z15:Z18)</f>
        <v>0</v>
      </c>
      <c r="AA14" s="36">
        <f>SUM(AA15:AA18)</f>
        <v>0</v>
      </c>
      <c r="AB14" s="36">
        <f>SUM(AB15:AB18)</f>
        <v>0</v>
      </c>
      <c r="AC14" s="36"/>
      <c r="AD14" s="37">
        <f>SUM(AD15:AD18)</f>
        <v>0</v>
      </c>
      <c r="AE14" s="34">
        <f>SUM(AE15:AE18)</f>
        <v>0</v>
      </c>
      <c r="AF14" s="36">
        <f>SUM(AF15:AF18)</f>
        <v>0</v>
      </c>
      <c r="AG14" s="36">
        <f>SUM(AG15:AG18)</f>
        <v>0</v>
      </c>
      <c r="AH14" s="36"/>
      <c r="AI14" s="35">
        <f>SUM(AI15:AI18)</f>
        <v>0</v>
      </c>
      <c r="AJ14" s="32">
        <f>SUM(AJ15:AJ18)</f>
        <v>0</v>
      </c>
      <c r="AK14" s="36">
        <f>SUM(AK15:AK18)</f>
        <v>0</v>
      </c>
      <c r="AL14" s="36">
        <f>SUM(AL15:AL18)</f>
        <v>0</v>
      </c>
      <c r="AM14" s="36"/>
      <c r="AN14" s="35">
        <f>SUM(AN15:AN18)</f>
        <v>0</v>
      </c>
      <c r="AO14" s="80"/>
      <c r="AP14" s="81"/>
      <c r="AQ14" s="256"/>
      <c r="AR14" s="81"/>
    </row>
    <row r="15" spans="1:46" ht="18.899999999999999" customHeight="1" x14ac:dyDescent="0.25">
      <c r="A15" s="43">
        <f>A13+1</f>
        <v>6</v>
      </c>
      <c r="B15" s="82" t="s">
        <v>152</v>
      </c>
      <c r="C15" s="83" t="s">
        <v>31</v>
      </c>
      <c r="D15" s="46">
        <f>SUM(F15:H15,K15:M15,P15:R15,U15:W15,Z15:AB15,AE15:AG15,AJ15:AL15)</f>
        <v>21</v>
      </c>
      <c r="E15" s="47">
        <f>SUM(J15,O15,T15,Y15,AD15,AI15,AN15)</f>
        <v>5</v>
      </c>
      <c r="F15" s="55">
        <v>9</v>
      </c>
      <c r="G15" s="52">
        <v>0</v>
      </c>
      <c r="H15" s="47">
        <v>12</v>
      </c>
      <c r="I15" s="53" t="s">
        <v>28</v>
      </c>
      <c r="J15" s="84">
        <v>5</v>
      </c>
      <c r="K15" s="55"/>
      <c r="L15" s="52"/>
      <c r="M15" s="47"/>
      <c r="N15" s="53"/>
      <c r="O15" s="84"/>
      <c r="P15" s="47"/>
      <c r="Q15" s="52"/>
      <c r="R15" s="85"/>
      <c r="S15" s="52"/>
      <c r="T15" s="54"/>
      <c r="U15" s="47"/>
      <c r="V15" s="52"/>
      <c r="W15" s="47"/>
      <c r="X15" s="53"/>
      <c r="Y15" s="84"/>
      <c r="Z15" s="47"/>
      <c r="AA15" s="52"/>
      <c r="AB15" s="47"/>
      <c r="AC15" s="53"/>
      <c r="AD15" s="84"/>
      <c r="AE15" s="55"/>
      <c r="AF15" s="52"/>
      <c r="AG15" s="47"/>
      <c r="AH15" s="53"/>
      <c r="AI15" s="84"/>
      <c r="AJ15" s="55"/>
      <c r="AK15" s="52"/>
      <c r="AL15" s="47"/>
      <c r="AM15" s="53"/>
      <c r="AN15" s="84"/>
      <c r="AO15" s="337"/>
      <c r="AP15" s="56"/>
      <c r="AQ15" s="331" t="s">
        <v>249</v>
      </c>
      <c r="AR15" s="56" t="s">
        <v>31</v>
      </c>
    </row>
    <row r="16" spans="1:46" ht="18.899999999999999" customHeight="1" x14ac:dyDescent="0.25">
      <c r="A16" s="57">
        <f>A15+1</f>
        <v>7</v>
      </c>
      <c r="B16" s="86" t="s">
        <v>153</v>
      </c>
      <c r="C16" s="67" t="s">
        <v>140</v>
      </c>
      <c r="D16" s="60">
        <f>SUM(F16:H16,K16:M16,P16:R16,U16:W16,Z16:AB16,AE16:AG16,AJ16:AL16)</f>
        <v>21</v>
      </c>
      <c r="E16" s="61">
        <f>SUM(J16,O16,T16,Y16,AD16,AI16,AN16)</f>
        <v>5</v>
      </c>
      <c r="F16" s="62"/>
      <c r="G16" s="63"/>
      <c r="H16" s="61"/>
      <c r="I16" s="64"/>
      <c r="J16" s="87"/>
      <c r="K16" s="62">
        <v>9</v>
      </c>
      <c r="L16" s="63">
        <v>0</v>
      </c>
      <c r="M16" s="88">
        <v>12</v>
      </c>
      <c r="N16" s="63" t="s">
        <v>28</v>
      </c>
      <c r="O16" s="65">
        <v>5</v>
      </c>
      <c r="P16" s="61"/>
      <c r="Q16" s="63"/>
      <c r="R16" s="61"/>
      <c r="S16" s="64"/>
      <c r="T16" s="87"/>
      <c r="U16" s="61"/>
      <c r="V16" s="63"/>
      <c r="W16" s="61"/>
      <c r="X16" s="64"/>
      <c r="Y16" s="87"/>
      <c r="Z16" s="61"/>
      <c r="AA16" s="63"/>
      <c r="AB16" s="88"/>
      <c r="AC16" s="64"/>
      <c r="AD16" s="87"/>
      <c r="AE16" s="62"/>
      <c r="AF16" s="63"/>
      <c r="AG16" s="61"/>
      <c r="AH16" s="64"/>
      <c r="AI16" s="87"/>
      <c r="AJ16" s="62"/>
      <c r="AK16" s="63"/>
      <c r="AL16" s="61"/>
      <c r="AM16" s="64"/>
      <c r="AN16" s="87"/>
      <c r="AO16" s="325" t="s">
        <v>152</v>
      </c>
      <c r="AP16" s="89" t="s">
        <v>31</v>
      </c>
      <c r="AQ16" s="325" t="s">
        <v>250</v>
      </c>
      <c r="AR16" s="89" t="s">
        <v>33</v>
      </c>
    </row>
    <row r="17" spans="1:44" ht="18.899999999999999" customHeight="1" x14ac:dyDescent="0.25">
      <c r="A17" s="57">
        <f>A16+1</f>
        <v>8</v>
      </c>
      <c r="B17" s="86" t="s">
        <v>318</v>
      </c>
      <c r="C17" s="67" t="s">
        <v>32</v>
      </c>
      <c r="D17" s="60">
        <f>SUM(F17:H17,K17:M17,P17:R17,U17:W17,Z17:AB17,AE17:AG17,AJ17:AL17)</f>
        <v>18</v>
      </c>
      <c r="E17" s="61">
        <f>SUM(J17,O17,T17,Y17,AD17,AI17,AN17)</f>
        <v>4</v>
      </c>
      <c r="F17" s="62"/>
      <c r="G17" s="63"/>
      <c r="H17" s="61"/>
      <c r="I17" s="64"/>
      <c r="J17" s="87"/>
      <c r="K17" s="61"/>
      <c r="L17" s="63"/>
      <c r="M17" s="61"/>
      <c r="N17" s="64"/>
      <c r="O17" s="87"/>
      <c r="P17" s="61">
        <v>6</v>
      </c>
      <c r="Q17" s="63">
        <v>0</v>
      </c>
      <c r="R17" s="61">
        <v>12</v>
      </c>
      <c r="S17" s="64" t="s">
        <v>23</v>
      </c>
      <c r="T17" s="87">
        <v>4</v>
      </c>
      <c r="U17" s="61"/>
      <c r="V17" s="63"/>
      <c r="W17" s="61"/>
      <c r="X17" s="64"/>
      <c r="Y17" s="87"/>
      <c r="Z17" s="61"/>
      <c r="AA17" s="63"/>
      <c r="AB17" s="61"/>
      <c r="AC17" s="64"/>
      <c r="AD17" s="87"/>
      <c r="AE17" s="62"/>
      <c r="AF17" s="63"/>
      <c r="AG17" s="61"/>
      <c r="AH17" s="64"/>
      <c r="AI17" s="87"/>
      <c r="AJ17" s="62"/>
      <c r="AK17" s="63"/>
      <c r="AL17" s="61"/>
      <c r="AM17" s="64"/>
      <c r="AN17" s="87"/>
      <c r="AO17" s="325" t="s">
        <v>153</v>
      </c>
      <c r="AP17" s="89" t="s">
        <v>33</v>
      </c>
      <c r="AQ17" s="325" t="s">
        <v>251</v>
      </c>
      <c r="AR17" s="89" t="s">
        <v>32</v>
      </c>
    </row>
    <row r="18" spans="1:44" ht="18.899999999999999" customHeight="1" thickBot="1" x14ac:dyDescent="0.3">
      <c r="A18" s="69">
        <f>A17+1</f>
        <v>9</v>
      </c>
      <c r="B18" s="90" t="s">
        <v>319</v>
      </c>
      <c r="C18" s="91" t="s">
        <v>34</v>
      </c>
      <c r="D18" s="72">
        <f>SUM(F18:H18,K18:M18,P18:R18,U18:W18,Z18:AB18,AE18:AG18,AJ18:AL18)</f>
        <v>18</v>
      </c>
      <c r="E18" s="73">
        <f>SUM(J18,O18,T18,Y18,AD18,AI18,AN18)</f>
        <v>4</v>
      </c>
      <c r="F18" s="74"/>
      <c r="G18" s="92"/>
      <c r="H18" s="73"/>
      <c r="I18" s="76"/>
      <c r="J18" s="93"/>
      <c r="K18" s="73"/>
      <c r="L18" s="75"/>
      <c r="M18" s="73"/>
      <c r="N18" s="76"/>
      <c r="O18" s="93"/>
      <c r="P18" s="73"/>
      <c r="Q18" s="75"/>
      <c r="R18" s="73"/>
      <c r="S18" s="76"/>
      <c r="T18" s="93"/>
      <c r="U18" s="73">
        <v>9</v>
      </c>
      <c r="V18" s="75">
        <v>0</v>
      </c>
      <c r="W18" s="73">
        <v>9</v>
      </c>
      <c r="X18" s="76" t="s">
        <v>23</v>
      </c>
      <c r="Y18" s="93">
        <v>4</v>
      </c>
      <c r="Z18" s="73"/>
      <c r="AA18" s="75"/>
      <c r="AB18" s="73"/>
      <c r="AC18" s="76"/>
      <c r="AD18" s="93"/>
      <c r="AE18" s="74"/>
      <c r="AF18" s="75"/>
      <c r="AG18" s="73"/>
      <c r="AH18" s="76"/>
      <c r="AI18" s="93"/>
      <c r="AJ18" s="74"/>
      <c r="AK18" s="75"/>
      <c r="AL18" s="73"/>
      <c r="AM18" s="76"/>
      <c r="AN18" s="93"/>
      <c r="AO18" s="327" t="s">
        <v>318</v>
      </c>
      <c r="AP18" s="79" t="s">
        <v>32</v>
      </c>
      <c r="AQ18" s="327" t="s">
        <v>252</v>
      </c>
      <c r="AR18" s="79" t="s">
        <v>186</v>
      </c>
    </row>
    <row r="19" spans="1:44" ht="18.899999999999999" customHeight="1" thickBot="1" x14ac:dyDescent="0.35">
      <c r="A19" s="25"/>
      <c r="B19" s="364" t="s">
        <v>35</v>
      </c>
      <c r="C19" s="365"/>
      <c r="D19" s="34">
        <f>SUM(D20:D22)</f>
        <v>45</v>
      </c>
      <c r="E19" s="35">
        <f>SUM(E20:E22)</f>
        <v>12</v>
      </c>
      <c r="F19" s="32">
        <f>SUM(F20:F22)</f>
        <v>0</v>
      </c>
      <c r="G19" s="36">
        <f>SUM(G20:G22)</f>
        <v>0</v>
      </c>
      <c r="H19" s="36">
        <f>SUM(H20:H22)</f>
        <v>0</v>
      </c>
      <c r="I19" s="36"/>
      <c r="J19" s="37">
        <f>SUM(J20:J22)</f>
        <v>0</v>
      </c>
      <c r="K19" s="34">
        <f>SUM(K20:K22)</f>
        <v>6</v>
      </c>
      <c r="L19" s="36">
        <f>SUM(L20:L22)</f>
        <v>9</v>
      </c>
      <c r="M19" s="36">
        <f>SUM(M20:M22)</f>
        <v>0</v>
      </c>
      <c r="N19" s="36"/>
      <c r="O19" s="35">
        <f>SUM(O20:O22)</f>
        <v>4</v>
      </c>
      <c r="P19" s="32">
        <f>SUM(P20:P22)</f>
        <v>6</v>
      </c>
      <c r="Q19" s="36">
        <f>SUM(Q20:Q22)</f>
        <v>9</v>
      </c>
      <c r="R19" s="36">
        <f>SUM(R20:R22)</f>
        <v>0</v>
      </c>
      <c r="S19" s="36"/>
      <c r="T19" s="37">
        <f>SUM(T20:T22)</f>
        <v>4</v>
      </c>
      <c r="U19" s="34">
        <f>SUM(U20:U22)</f>
        <v>15</v>
      </c>
      <c r="V19" s="36">
        <f>SUM(V20:V22)</f>
        <v>0</v>
      </c>
      <c r="W19" s="36">
        <f>SUM(W20:W22)</f>
        <v>0</v>
      </c>
      <c r="X19" s="36"/>
      <c r="Y19" s="35">
        <f>SUM(Y20:Y22)</f>
        <v>4</v>
      </c>
      <c r="Z19" s="32">
        <f>SUM(Z20:Z22)</f>
        <v>0</v>
      </c>
      <c r="AA19" s="36">
        <f>SUM(AA20:AA22)</f>
        <v>0</v>
      </c>
      <c r="AB19" s="36">
        <f>SUM(AB20:AB22)</f>
        <v>0</v>
      </c>
      <c r="AC19" s="36"/>
      <c r="AD19" s="37">
        <f>SUM(AD20:AD22)</f>
        <v>0</v>
      </c>
      <c r="AE19" s="34">
        <f>SUM(AE20:AE22)</f>
        <v>0</v>
      </c>
      <c r="AF19" s="36">
        <f>SUM(AF20:AF22)</f>
        <v>0</v>
      </c>
      <c r="AG19" s="36">
        <f>SUM(AG20:AG22)</f>
        <v>0</v>
      </c>
      <c r="AH19" s="36"/>
      <c r="AI19" s="35">
        <f>SUM(AI20:AI22)</f>
        <v>0</v>
      </c>
      <c r="AJ19" s="32">
        <f>SUM(AJ20:AJ22)</f>
        <v>0</v>
      </c>
      <c r="AK19" s="36">
        <f>SUM(AK20:AK22)</f>
        <v>0</v>
      </c>
      <c r="AL19" s="36">
        <f>SUM(AL20:AL22)</f>
        <v>0</v>
      </c>
      <c r="AM19" s="36"/>
      <c r="AN19" s="35">
        <f>SUM(AN20:AN22)</f>
        <v>0</v>
      </c>
      <c r="AO19" s="80"/>
      <c r="AP19" s="81"/>
      <c r="AQ19" s="256"/>
      <c r="AR19" s="81"/>
    </row>
    <row r="20" spans="1:44" ht="18.899999999999999" customHeight="1" x14ac:dyDescent="0.25">
      <c r="A20" s="43">
        <f>A18+1</f>
        <v>10</v>
      </c>
      <c r="B20" s="94" t="s">
        <v>165</v>
      </c>
      <c r="C20" s="83" t="s">
        <v>36</v>
      </c>
      <c r="D20" s="46">
        <f>SUM(F20:H20,K20:M20,P20:R20,U20:W20,Z20:AB20,AE20:AG20,AJ20:AL20)</f>
        <v>15</v>
      </c>
      <c r="E20" s="47">
        <f>SUM(J20,O20,T20,Y20,AD20,AI20,AN20)</f>
        <v>4</v>
      </c>
      <c r="F20" s="55"/>
      <c r="G20" s="52"/>
      <c r="H20" s="47"/>
      <c r="I20" s="53"/>
      <c r="J20" s="54"/>
      <c r="K20" s="55">
        <v>6</v>
      </c>
      <c r="L20" s="52">
        <v>9</v>
      </c>
      <c r="M20" s="47">
        <v>0</v>
      </c>
      <c r="N20" s="53" t="s">
        <v>28</v>
      </c>
      <c r="O20" s="54">
        <v>4</v>
      </c>
      <c r="P20" s="47"/>
      <c r="Q20" s="52"/>
      <c r="R20" s="47"/>
      <c r="S20" s="53"/>
      <c r="T20" s="54"/>
      <c r="U20" s="47"/>
      <c r="V20" s="52"/>
      <c r="W20" s="47"/>
      <c r="X20" s="53"/>
      <c r="Y20" s="54"/>
      <c r="Z20" s="47"/>
      <c r="AA20" s="52"/>
      <c r="AB20" s="47"/>
      <c r="AC20" s="53"/>
      <c r="AD20" s="54"/>
      <c r="AE20" s="55"/>
      <c r="AF20" s="52"/>
      <c r="AG20" s="47"/>
      <c r="AH20" s="53"/>
      <c r="AI20" s="54"/>
      <c r="AJ20" s="55"/>
      <c r="AK20" s="52"/>
      <c r="AL20" s="47"/>
      <c r="AM20" s="53"/>
      <c r="AN20" s="54"/>
      <c r="AO20" s="325" t="s">
        <v>385</v>
      </c>
      <c r="AP20" s="56" t="s">
        <v>22</v>
      </c>
      <c r="AQ20" s="330" t="s">
        <v>253</v>
      </c>
      <c r="AR20" s="56" t="s">
        <v>36</v>
      </c>
    </row>
    <row r="21" spans="1:44" ht="18.899999999999999" customHeight="1" x14ac:dyDescent="0.25">
      <c r="A21" s="57">
        <f>A20+1</f>
        <v>11</v>
      </c>
      <c r="B21" s="97" t="s">
        <v>320</v>
      </c>
      <c r="C21" s="67" t="s">
        <v>38</v>
      </c>
      <c r="D21" s="60">
        <f>SUM(F21:H21,K21:M21,P21:R21,U21:W21,Z21:AB21,AE21:AG21,AJ21:AL21)</f>
        <v>15</v>
      </c>
      <c r="E21" s="61">
        <f>SUM(J21,O21,T21,Y21,AD21,AI21,AN21)</f>
        <v>4</v>
      </c>
      <c r="F21" s="62"/>
      <c r="G21" s="63"/>
      <c r="H21" s="61"/>
      <c r="I21" s="64"/>
      <c r="J21" s="65"/>
      <c r="K21" s="61"/>
      <c r="L21" s="63"/>
      <c r="M21" s="61"/>
      <c r="N21" s="64"/>
      <c r="O21" s="65"/>
      <c r="P21" s="61">
        <v>6</v>
      </c>
      <c r="Q21" s="63">
        <v>9</v>
      </c>
      <c r="R21" s="61">
        <v>0</v>
      </c>
      <c r="S21" s="64" t="s">
        <v>23</v>
      </c>
      <c r="T21" s="65">
        <v>4</v>
      </c>
      <c r="U21" s="61"/>
      <c r="V21" s="63"/>
      <c r="W21" s="61"/>
      <c r="X21" s="64"/>
      <c r="Y21" s="65"/>
      <c r="Z21" s="61"/>
      <c r="AA21" s="63"/>
      <c r="AB21" s="61"/>
      <c r="AC21" s="64"/>
      <c r="AD21" s="65"/>
      <c r="AE21" s="62"/>
      <c r="AF21" s="63"/>
      <c r="AG21" s="61"/>
      <c r="AH21" s="64"/>
      <c r="AI21" s="65"/>
      <c r="AJ21" s="62"/>
      <c r="AK21" s="63"/>
      <c r="AL21" s="61"/>
      <c r="AM21" s="64"/>
      <c r="AN21" s="65"/>
      <c r="AO21" s="333" t="s">
        <v>165</v>
      </c>
      <c r="AP21" s="89" t="s">
        <v>36</v>
      </c>
      <c r="AQ21" s="333" t="s">
        <v>254</v>
      </c>
      <c r="AR21" s="89" t="s">
        <v>38</v>
      </c>
    </row>
    <row r="22" spans="1:44" ht="18.899999999999999" customHeight="1" thickBot="1" x14ac:dyDescent="0.3">
      <c r="A22" s="69">
        <f>A21+1</f>
        <v>12</v>
      </c>
      <c r="B22" s="90" t="s">
        <v>321</v>
      </c>
      <c r="C22" s="91" t="s">
        <v>39</v>
      </c>
      <c r="D22" s="72">
        <f>SUM(F22:H22,K22:M22,P22:R22,U22:W22,Z22:AB22,AE22:AG22,AJ22:AL22)</f>
        <v>15</v>
      </c>
      <c r="E22" s="73">
        <f>SUM(J22,O22,T22,Y22,AD22,AI22,AN22)</f>
        <v>4</v>
      </c>
      <c r="F22" s="74"/>
      <c r="G22" s="75"/>
      <c r="H22" s="73"/>
      <c r="I22" s="76"/>
      <c r="J22" s="77"/>
      <c r="K22" s="73"/>
      <c r="L22" s="75"/>
      <c r="M22" s="73"/>
      <c r="N22" s="76"/>
      <c r="O22" s="77"/>
      <c r="P22" s="73"/>
      <c r="Q22" s="75"/>
      <c r="R22" s="73"/>
      <c r="S22" s="76"/>
      <c r="T22" s="77"/>
      <c r="U22" s="73">
        <v>15</v>
      </c>
      <c r="V22" s="75">
        <v>0</v>
      </c>
      <c r="W22" s="73">
        <v>0</v>
      </c>
      <c r="X22" s="76" t="s">
        <v>28</v>
      </c>
      <c r="Y22" s="77">
        <v>4</v>
      </c>
      <c r="Z22" s="73"/>
      <c r="AA22" s="75"/>
      <c r="AB22" s="73"/>
      <c r="AC22" s="76"/>
      <c r="AD22" s="77"/>
      <c r="AE22" s="74"/>
      <c r="AF22" s="75"/>
      <c r="AG22" s="73"/>
      <c r="AH22" s="76"/>
      <c r="AI22" s="77"/>
      <c r="AJ22" s="74"/>
      <c r="AK22" s="75"/>
      <c r="AL22" s="73"/>
      <c r="AM22" s="76"/>
      <c r="AN22" s="77"/>
      <c r="AO22" s="327" t="s">
        <v>322</v>
      </c>
      <c r="AP22" s="79" t="s">
        <v>43</v>
      </c>
      <c r="AQ22" s="327" t="s">
        <v>355</v>
      </c>
      <c r="AR22" s="79" t="s">
        <v>350</v>
      </c>
    </row>
    <row r="23" spans="1:44" ht="18.899999999999999" customHeight="1" thickBot="1" x14ac:dyDescent="0.35">
      <c r="A23" s="25"/>
      <c r="B23" s="364" t="s">
        <v>40</v>
      </c>
      <c r="C23" s="365"/>
      <c r="D23" s="34">
        <f>SUM(D24:D25)</f>
        <v>21</v>
      </c>
      <c r="E23" s="35">
        <f>SUM(E24:E25)</f>
        <v>8</v>
      </c>
      <c r="F23" s="32">
        <f>SUM(F24:F25)</f>
        <v>12</v>
      </c>
      <c r="G23" s="36">
        <f>SUM(G24:G25)</f>
        <v>9</v>
      </c>
      <c r="H23" s="36">
        <f>SUM(H24:H25)</f>
        <v>0</v>
      </c>
      <c r="I23" s="36"/>
      <c r="J23" s="37">
        <f>SUM(J24:J25)</f>
        <v>8</v>
      </c>
      <c r="K23" s="34">
        <f>SUM(K24:K24)</f>
        <v>0</v>
      </c>
      <c r="L23" s="36">
        <f>SUM(L24:L24)</f>
        <v>0</v>
      </c>
      <c r="M23" s="36">
        <f>SUM(M24:M24)</f>
        <v>0</v>
      </c>
      <c r="N23" s="36"/>
      <c r="O23" s="35">
        <f>SUM(O24:O24)</f>
        <v>0</v>
      </c>
      <c r="P23" s="32">
        <f>SUM(P24:P24)</f>
        <v>0</v>
      </c>
      <c r="Q23" s="36">
        <f>SUM(Q24:Q24)</f>
        <v>0</v>
      </c>
      <c r="R23" s="36">
        <f>SUM(R24:R24)</f>
        <v>0</v>
      </c>
      <c r="S23" s="36"/>
      <c r="T23" s="37">
        <f>SUM(T24:T24)</f>
        <v>0</v>
      </c>
      <c r="U23" s="34">
        <f>SUM(U24:U24)</f>
        <v>0</v>
      </c>
      <c r="V23" s="36">
        <f>SUM(V24:V24)</f>
        <v>0</v>
      </c>
      <c r="W23" s="36">
        <f>SUM(W24:W24)</f>
        <v>0</v>
      </c>
      <c r="X23" s="36"/>
      <c r="Y23" s="35">
        <f>SUM(Y24:Y24)</f>
        <v>0</v>
      </c>
      <c r="Z23" s="32">
        <f>SUM(Z24:Z25)</f>
        <v>0</v>
      </c>
      <c r="AA23" s="36">
        <f>SUM(AA24:AA25)</f>
        <v>0</v>
      </c>
      <c r="AB23" s="36">
        <f>SUM(AB24:AB25)</f>
        <v>0</v>
      </c>
      <c r="AC23" s="36"/>
      <c r="AD23" s="37">
        <f>SUM(AD24:AD25)</f>
        <v>0</v>
      </c>
      <c r="AE23" s="34">
        <f>SUM(AE24:AE24)</f>
        <v>0</v>
      </c>
      <c r="AF23" s="36">
        <f>SUM(AF24:AF24)</f>
        <v>0</v>
      </c>
      <c r="AG23" s="36">
        <f>SUM(AG24:AG24)</f>
        <v>0</v>
      </c>
      <c r="AH23" s="36"/>
      <c r="AI23" s="35">
        <f>SUM(AI24:AI24)</f>
        <v>0</v>
      </c>
      <c r="AJ23" s="32">
        <f>SUM(AJ24:AJ24)</f>
        <v>0</v>
      </c>
      <c r="AK23" s="36">
        <f>SUM(AK24:AK24)</f>
        <v>0</v>
      </c>
      <c r="AL23" s="36">
        <f>SUM(AL24:AL24)</f>
        <v>0</v>
      </c>
      <c r="AM23" s="36"/>
      <c r="AN23" s="35">
        <f>SUM(AN24:AN24)</f>
        <v>0</v>
      </c>
      <c r="AO23" s="80"/>
      <c r="AP23" s="81"/>
      <c r="AQ23" s="256"/>
      <c r="AR23" s="81"/>
    </row>
    <row r="24" spans="1:44" ht="18.899999999999999" customHeight="1" x14ac:dyDescent="0.25">
      <c r="A24" s="43">
        <f>A22+1</f>
        <v>13</v>
      </c>
      <c r="B24" s="94" t="s">
        <v>388</v>
      </c>
      <c r="C24" s="45" t="s">
        <v>41</v>
      </c>
      <c r="D24" s="46">
        <f>SUM(F24:H24,K24:M24,P24:R24,U24:W24,Z24:AB24,AE24:AG24,AJ24:AL24)</f>
        <v>9</v>
      </c>
      <c r="E24" s="47">
        <f>SUM(J24,O24,T24,Y24,AD24,AI24,AN24)</f>
        <v>4</v>
      </c>
      <c r="F24" s="55">
        <v>6</v>
      </c>
      <c r="G24" s="52">
        <v>3</v>
      </c>
      <c r="H24" s="47">
        <f>SUM(H25:H25)</f>
        <v>0</v>
      </c>
      <c r="I24" s="53" t="s">
        <v>28</v>
      </c>
      <c r="J24" s="54">
        <v>4</v>
      </c>
      <c r="K24" s="55"/>
      <c r="L24" s="52"/>
      <c r="M24" s="47"/>
      <c r="N24" s="53"/>
      <c r="O24" s="54"/>
      <c r="P24" s="47"/>
      <c r="Q24" s="52"/>
      <c r="R24" s="47"/>
      <c r="S24" s="53"/>
      <c r="T24" s="54"/>
      <c r="U24" s="47"/>
      <c r="V24" s="52"/>
      <c r="W24" s="47"/>
      <c r="X24" s="53"/>
      <c r="Y24" s="54"/>
      <c r="Z24" s="47"/>
      <c r="AA24" s="52"/>
      <c r="AB24" s="47"/>
      <c r="AC24" s="53"/>
      <c r="AD24" s="54"/>
      <c r="AE24" s="55"/>
      <c r="AF24" s="52"/>
      <c r="AG24" s="47"/>
      <c r="AH24" s="53"/>
      <c r="AI24" s="54"/>
      <c r="AJ24" s="55"/>
      <c r="AK24" s="52"/>
      <c r="AL24" s="47"/>
      <c r="AM24" s="53"/>
      <c r="AN24" s="54"/>
      <c r="AO24" s="95"/>
      <c r="AP24" s="96"/>
      <c r="AQ24" s="247" t="s">
        <v>356</v>
      </c>
      <c r="AR24" s="96" t="s">
        <v>351</v>
      </c>
    </row>
    <row r="25" spans="1:44" ht="18.899999999999999" customHeight="1" thickBot="1" x14ac:dyDescent="0.3">
      <c r="A25" s="69">
        <f>A24+1</f>
        <v>14</v>
      </c>
      <c r="B25" s="90" t="s">
        <v>389</v>
      </c>
      <c r="C25" s="98" t="s">
        <v>143</v>
      </c>
      <c r="D25" s="72">
        <f>SUM(F25:H25,K25:M25,P25:R25,U25:W25,Z25:AB25,AE25:AG25,AJ25:AL25)</f>
        <v>12</v>
      </c>
      <c r="E25" s="73">
        <f>SUM(J25,O25,T25,Y25,AD25,AI25,AN25)</f>
        <v>4</v>
      </c>
      <c r="F25" s="74">
        <v>6</v>
      </c>
      <c r="G25" s="75">
        <v>6</v>
      </c>
      <c r="H25" s="73"/>
      <c r="I25" s="76" t="s">
        <v>28</v>
      </c>
      <c r="J25" s="77">
        <v>4</v>
      </c>
      <c r="K25" s="73"/>
      <c r="L25" s="75"/>
      <c r="M25" s="73"/>
      <c r="N25" s="76"/>
      <c r="O25" s="77"/>
      <c r="P25" s="73"/>
      <c r="Q25" s="75"/>
      <c r="R25" s="73"/>
      <c r="S25" s="76"/>
      <c r="T25" s="77"/>
      <c r="U25" s="73"/>
      <c r="V25" s="75"/>
      <c r="W25" s="73"/>
      <c r="X25" s="76"/>
      <c r="Y25" s="77"/>
      <c r="Z25" s="73"/>
      <c r="AA25" s="75"/>
      <c r="AB25" s="73"/>
      <c r="AC25" s="76"/>
      <c r="AD25" s="77"/>
      <c r="AE25" s="74"/>
      <c r="AF25" s="75"/>
      <c r="AG25" s="73"/>
      <c r="AH25" s="76"/>
      <c r="AI25" s="77"/>
      <c r="AJ25" s="74"/>
      <c r="AK25" s="75"/>
      <c r="AL25" s="73"/>
      <c r="AM25" s="76"/>
      <c r="AN25" s="77"/>
      <c r="AO25" s="78"/>
      <c r="AP25" s="79"/>
      <c r="AQ25" s="255" t="s">
        <v>255</v>
      </c>
      <c r="AR25" s="79" t="s">
        <v>193</v>
      </c>
    </row>
    <row r="26" spans="1:44" ht="18.899999999999999" customHeight="1" thickBot="1" x14ac:dyDescent="0.35">
      <c r="A26" s="25"/>
      <c r="B26" s="364" t="s">
        <v>42</v>
      </c>
      <c r="C26" s="365"/>
      <c r="D26" s="34">
        <f>SUM(D27:D27)</f>
        <v>18</v>
      </c>
      <c r="E26" s="35">
        <f>SUM(E27:E27)</f>
        <v>4</v>
      </c>
      <c r="F26" s="32">
        <f>SUM(F27:F27)</f>
        <v>0</v>
      </c>
      <c r="G26" s="36">
        <f>SUM(G27:G27)</f>
        <v>0</v>
      </c>
      <c r="H26" s="36">
        <f>SUM(H27:H27)</f>
        <v>0</v>
      </c>
      <c r="I26" s="36"/>
      <c r="J26" s="37">
        <f>SUM(J27:J27)</f>
        <v>0</v>
      </c>
      <c r="K26" s="34">
        <f>SUM(K27:K27)</f>
        <v>0</v>
      </c>
      <c r="L26" s="36">
        <f>SUM(L27:L27)</f>
        <v>0</v>
      </c>
      <c r="M26" s="36">
        <f>SUM(M27:M27)</f>
        <v>0</v>
      </c>
      <c r="N26" s="36"/>
      <c r="O26" s="35">
        <f>SUM(O27:O27)</f>
        <v>0</v>
      </c>
      <c r="P26" s="32">
        <f>SUM(P27:P27)</f>
        <v>12</v>
      </c>
      <c r="Q26" s="36">
        <f>SUM(Q27:Q27)</f>
        <v>6</v>
      </c>
      <c r="R26" s="36">
        <f>SUM(R27:R27)</f>
        <v>0</v>
      </c>
      <c r="S26" s="36"/>
      <c r="T26" s="37">
        <f>SUM(T27:T27)</f>
        <v>4</v>
      </c>
      <c r="U26" s="34">
        <f>SUM(U27:U27)</f>
        <v>0</v>
      </c>
      <c r="V26" s="36">
        <f>SUM(V27:V27)</f>
        <v>0</v>
      </c>
      <c r="W26" s="36">
        <f>SUM(W27:W27)</f>
        <v>0</v>
      </c>
      <c r="X26" s="36"/>
      <c r="Y26" s="35">
        <f>SUM(Y27:Y27)</f>
        <v>0</v>
      </c>
      <c r="Z26" s="32">
        <f>SUM(Z27:Z27)</f>
        <v>0</v>
      </c>
      <c r="AA26" s="36">
        <f>SUM(AA27:AA27)</f>
        <v>0</v>
      </c>
      <c r="AB26" s="36">
        <f>SUM(AB27:AB27)</f>
        <v>0</v>
      </c>
      <c r="AC26" s="36"/>
      <c r="AD26" s="37">
        <f>SUM(AD27:AD27)</f>
        <v>0</v>
      </c>
      <c r="AE26" s="34">
        <f>SUM(AE27:AE27)</f>
        <v>0</v>
      </c>
      <c r="AF26" s="36">
        <f>SUM(AF27:AF27)</f>
        <v>0</v>
      </c>
      <c r="AG26" s="36">
        <f>SUM(AG27:AG27)</f>
        <v>0</v>
      </c>
      <c r="AH26" s="36"/>
      <c r="AI26" s="35">
        <f>SUM(AI27:AI27)</f>
        <v>0</v>
      </c>
      <c r="AJ26" s="32">
        <f>SUM(AJ27:AJ27)</f>
        <v>0</v>
      </c>
      <c r="AK26" s="36">
        <f>SUM(AK27:AK27)</f>
        <v>0</v>
      </c>
      <c r="AL26" s="36">
        <f>SUM(AL27:AL27)</f>
        <v>0</v>
      </c>
      <c r="AM26" s="36"/>
      <c r="AN26" s="35">
        <f>SUM(AN27:AN27)</f>
        <v>0</v>
      </c>
      <c r="AO26" s="80"/>
      <c r="AP26" s="81"/>
      <c r="AQ26" s="256"/>
      <c r="AR26" s="81"/>
    </row>
    <row r="27" spans="1:44" ht="18.899999999999999" customHeight="1" thickBot="1" x14ac:dyDescent="0.35">
      <c r="A27" s="99">
        <f>A25+1</f>
        <v>15</v>
      </c>
      <c r="B27" s="100" t="s">
        <v>322</v>
      </c>
      <c r="C27" s="101" t="s">
        <v>43</v>
      </c>
      <c r="D27" s="28">
        <f>SUM(F27:H27,K27:M27,P27:R27,U27:W27,Z27:AB27,AE27:AG27,AJ27:AL27)</f>
        <v>18</v>
      </c>
      <c r="E27" s="29">
        <f>SUM(J27,O27,T27,Y27,AD27,AI27,AN27)</f>
        <v>4</v>
      </c>
      <c r="F27" s="30"/>
      <c r="G27" s="102"/>
      <c r="H27" s="29"/>
      <c r="I27" s="103"/>
      <c r="J27" s="104"/>
      <c r="K27" s="29"/>
      <c r="L27" s="102"/>
      <c r="M27" s="29"/>
      <c r="N27" s="103"/>
      <c r="O27" s="104"/>
      <c r="P27" s="29">
        <v>12</v>
      </c>
      <c r="Q27" s="102">
        <v>6</v>
      </c>
      <c r="R27" s="29">
        <v>0</v>
      </c>
      <c r="S27" s="103" t="s">
        <v>28</v>
      </c>
      <c r="T27" s="104">
        <v>4</v>
      </c>
      <c r="U27" s="30"/>
      <c r="V27" s="102"/>
      <c r="W27" s="105"/>
      <c r="X27" s="103"/>
      <c r="Y27" s="104"/>
      <c r="Z27" s="30"/>
      <c r="AA27" s="102"/>
      <c r="AB27" s="29"/>
      <c r="AC27" s="103"/>
      <c r="AD27" s="104"/>
      <c r="AE27" s="30"/>
      <c r="AF27" s="102"/>
      <c r="AG27" s="29"/>
      <c r="AH27" s="103"/>
      <c r="AI27" s="104"/>
      <c r="AJ27" s="30"/>
      <c r="AK27" s="102"/>
      <c r="AL27" s="29"/>
      <c r="AM27" s="103"/>
      <c r="AN27" s="104"/>
      <c r="AO27" s="106"/>
      <c r="AP27" s="81"/>
      <c r="AQ27" s="312" t="s">
        <v>256</v>
      </c>
      <c r="AR27" s="295" t="s">
        <v>352</v>
      </c>
    </row>
    <row r="28" spans="1:44" ht="18.899999999999999" customHeight="1" x14ac:dyDescent="0.3">
      <c r="A28" s="107"/>
      <c r="B28" s="366" t="s">
        <v>44</v>
      </c>
      <c r="C28" s="367"/>
      <c r="D28" s="108">
        <f>SUM(D29:D30)</f>
        <v>24</v>
      </c>
      <c r="E28" s="109">
        <f>SUM(E29:E30)</f>
        <v>8</v>
      </c>
      <c r="F28" s="110">
        <f>SUM(F29:F30)</f>
        <v>0</v>
      </c>
      <c r="G28" s="111">
        <f>SUM(G29:G30)</f>
        <v>0</v>
      </c>
      <c r="H28" s="111">
        <f>SUM(H29:H30)</f>
        <v>0</v>
      </c>
      <c r="I28" s="111">
        <v>0</v>
      </c>
      <c r="J28" s="112">
        <f>SUM(J29:J30)</f>
        <v>0</v>
      </c>
      <c r="K28" s="108">
        <f>SUM(K29:K30)</f>
        <v>6</v>
      </c>
      <c r="L28" s="111">
        <f>SUM(L29:L30)</f>
        <v>9</v>
      </c>
      <c r="M28" s="111">
        <f>SUM(M29:M30)</f>
        <v>0</v>
      </c>
      <c r="N28" s="111"/>
      <c r="O28" s="109">
        <f>SUM(O29:O30)</f>
        <v>4</v>
      </c>
      <c r="P28" s="110">
        <f>SUM(P29:P30)</f>
        <v>0</v>
      </c>
      <c r="Q28" s="111">
        <f>SUM(Q29:Q30)</f>
        <v>9</v>
      </c>
      <c r="R28" s="111">
        <f>SUM(R29:R30)</f>
        <v>0</v>
      </c>
      <c r="S28" s="111"/>
      <c r="T28" s="112">
        <f>SUM(T29:T30)</f>
        <v>4</v>
      </c>
      <c r="U28" s="108">
        <f>SUM(U29:U30)</f>
        <v>0</v>
      </c>
      <c r="V28" s="111">
        <f>SUM(V29:V30)</f>
        <v>0</v>
      </c>
      <c r="W28" s="111">
        <f>SUM(W29:W30)</f>
        <v>0</v>
      </c>
      <c r="X28" s="111"/>
      <c r="Y28" s="109">
        <f>SUM(Y29:Y30)</f>
        <v>0</v>
      </c>
      <c r="Z28" s="110">
        <f>SUM(Z29:Z30)</f>
        <v>0</v>
      </c>
      <c r="AA28" s="111">
        <f>SUM(AA29:AA30)</f>
        <v>0</v>
      </c>
      <c r="AB28" s="111">
        <f>SUM(AB29:AB30)</f>
        <v>0</v>
      </c>
      <c r="AC28" s="111"/>
      <c r="AD28" s="112">
        <f>SUM(AD29:AD30)</f>
        <v>0</v>
      </c>
      <c r="AE28" s="108">
        <f>SUM(AE29:AE30)</f>
        <v>0</v>
      </c>
      <c r="AF28" s="111">
        <f>SUM(AF29:AF30)</f>
        <v>0</v>
      </c>
      <c r="AG28" s="111">
        <f>SUM(AG29:AG30)</f>
        <v>0</v>
      </c>
      <c r="AH28" s="111"/>
      <c r="AI28" s="109">
        <f>SUM(AI29:AI30)</f>
        <v>0</v>
      </c>
      <c r="AJ28" s="110">
        <f>SUM(AJ29:AJ30)</f>
        <v>0</v>
      </c>
      <c r="AK28" s="111">
        <f>SUM(AK29:AK30)</f>
        <v>0</v>
      </c>
      <c r="AL28" s="111">
        <f>SUM(AL29:AL30)</f>
        <v>0</v>
      </c>
      <c r="AM28" s="111"/>
      <c r="AN28" s="109">
        <f>SUM(AN29:AN30)</f>
        <v>0</v>
      </c>
      <c r="AO28" s="340"/>
      <c r="AP28" s="334"/>
      <c r="AQ28" s="335"/>
      <c r="AR28" s="334"/>
    </row>
    <row r="29" spans="1:44" ht="18.899999999999999" customHeight="1" x14ac:dyDescent="0.25">
      <c r="A29" s="57">
        <f>A27+1</f>
        <v>16</v>
      </c>
      <c r="B29" s="113" t="s">
        <v>323</v>
      </c>
      <c r="C29" s="67" t="s">
        <v>173</v>
      </c>
      <c r="D29" s="60">
        <f>SUM(F29:H29,K29:M29,P29:R29,U29:W29,Z29:AB29,AE29:AG29,AJ29:AL29)</f>
        <v>15</v>
      </c>
      <c r="E29" s="61">
        <f>SUM(J29,O29,T29,Y29,AD29,AI29,AN29)</f>
        <v>4</v>
      </c>
      <c r="F29" s="62"/>
      <c r="G29" s="63"/>
      <c r="H29" s="61"/>
      <c r="I29" s="64"/>
      <c r="J29" s="65"/>
      <c r="K29" s="62">
        <v>6</v>
      </c>
      <c r="L29" s="114">
        <v>9</v>
      </c>
      <c r="M29" s="115"/>
      <c r="N29" s="116" t="s">
        <v>28</v>
      </c>
      <c r="O29" s="65">
        <v>4</v>
      </c>
      <c r="P29" s="61"/>
      <c r="Q29" s="63"/>
      <c r="R29" s="61"/>
      <c r="S29" s="64"/>
      <c r="T29" s="65"/>
      <c r="U29" s="61"/>
      <c r="V29" s="63"/>
      <c r="W29" s="61"/>
      <c r="X29" s="64"/>
      <c r="Y29" s="65"/>
      <c r="Z29" s="61"/>
      <c r="AA29" s="63"/>
      <c r="AB29" s="61"/>
      <c r="AC29" s="64"/>
      <c r="AD29" s="65"/>
      <c r="AE29" s="62"/>
      <c r="AF29" s="63"/>
      <c r="AG29" s="61"/>
      <c r="AH29" s="64"/>
      <c r="AI29" s="65"/>
      <c r="AJ29" s="62"/>
      <c r="AK29" s="63"/>
      <c r="AL29" s="61"/>
      <c r="AM29" s="64"/>
      <c r="AN29" s="65"/>
      <c r="AO29" s="333" t="s">
        <v>389</v>
      </c>
      <c r="AP29" s="89" t="s">
        <v>143</v>
      </c>
      <c r="AQ29" s="325" t="s">
        <v>257</v>
      </c>
      <c r="AR29" s="89" t="s">
        <v>199</v>
      </c>
    </row>
    <row r="30" spans="1:44" ht="18.899999999999999" customHeight="1" thickBot="1" x14ac:dyDescent="0.3">
      <c r="A30" s="57">
        <f>A29+1</f>
        <v>17</v>
      </c>
      <c r="B30" s="117" t="s">
        <v>390</v>
      </c>
      <c r="C30" s="118" t="s">
        <v>174</v>
      </c>
      <c r="D30" s="119">
        <f>SUM(F30:H30,K30:M30,P30:R30,U30:W30,Z30:AB30,AE30:AG30,AJ30:AL30)</f>
        <v>9</v>
      </c>
      <c r="E30" s="120">
        <f>SUM(J30,O30,T30,Y30,AD30,AI30,AN30)</f>
        <v>4</v>
      </c>
      <c r="F30" s="121"/>
      <c r="G30" s="122"/>
      <c r="H30" s="120"/>
      <c r="I30" s="123"/>
      <c r="J30" s="124"/>
      <c r="K30" s="120"/>
      <c r="L30" s="122"/>
      <c r="M30" s="120"/>
      <c r="N30" s="123"/>
      <c r="O30" s="124"/>
      <c r="P30" s="120">
        <v>0</v>
      </c>
      <c r="Q30" s="122">
        <v>9</v>
      </c>
      <c r="R30" s="120"/>
      <c r="S30" s="123" t="s">
        <v>28</v>
      </c>
      <c r="T30" s="124">
        <v>4</v>
      </c>
      <c r="U30" s="120"/>
      <c r="V30" s="122"/>
      <c r="W30" s="120"/>
      <c r="X30" s="123"/>
      <c r="Y30" s="124"/>
      <c r="Z30" s="120"/>
      <c r="AA30" s="122"/>
      <c r="AB30" s="120"/>
      <c r="AC30" s="123"/>
      <c r="AD30" s="124"/>
      <c r="AE30" s="121"/>
      <c r="AF30" s="122"/>
      <c r="AG30" s="120"/>
      <c r="AH30" s="123"/>
      <c r="AI30" s="124"/>
      <c r="AJ30" s="121"/>
      <c r="AK30" s="122"/>
      <c r="AL30" s="120"/>
      <c r="AM30" s="123"/>
      <c r="AN30" s="124"/>
      <c r="AO30" s="336" t="s">
        <v>323</v>
      </c>
      <c r="AP30" s="79" t="s">
        <v>293</v>
      </c>
      <c r="AQ30" s="336" t="s">
        <v>258</v>
      </c>
      <c r="AR30" s="79" t="s">
        <v>204</v>
      </c>
    </row>
    <row r="31" spans="1:44" ht="18.899999999999999" customHeight="1" thickBot="1" x14ac:dyDescent="0.35">
      <c r="A31" s="99"/>
      <c r="B31" s="297" t="s">
        <v>45</v>
      </c>
      <c r="C31" s="101"/>
      <c r="D31" s="28">
        <f t="shared" ref="D31:AN31" si="0">SUM(D32:D44)</f>
        <v>243</v>
      </c>
      <c r="E31" s="29">
        <f t="shared" si="0"/>
        <v>57</v>
      </c>
      <c r="F31" s="30">
        <f t="shared" si="0"/>
        <v>9</v>
      </c>
      <c r="G31" s="102">
        <f t="shared" si="0"/>
        <v>0</v>
      </c>
      <c r="H31" s="29">
        <f t="shared" si="0"/>
        <v>12</v>
      </c>
      <c r="I31" s="103">
        <f t="shared" si="0"/>
        <v>0</v>
      </c>
      <c r="J31" s="104">
        <f t="shared" si="0"/>
        <v>5</v>
      </c>
      <c r="K31" s="29">
        <f t="shared" si="0"/>
        <v>18</v>
      </c>
      <c r="L31" s="102">
        <f t="shared" si="0"/>
        <v>9</v>
      </c>
      <c r="M31" s="29">
        <f t="shared" si="0"/>
        <v>12</v>
      </c>
      <c r="N31" s="103">
        <f t="shared" si="0"/>
        <v>0</v>
      </c>
      <c r="O31" s="104">
        <f t="shared" si="0"/>
        <v>9</v>
      </c>
      <c r="P31" s="29">
        <f t="shared" si="0"/>
        <v>9</v>
      </c>
      <c r="Q31" s="102">
        <f t="shared" si="0"/>
        <v>0</v>
      </c>
      <c r="R31" s="29">
        <f t="shared" si="0"/>
        <v>9</v>
      </c>
      <c r="S31" s="103">
        <f t="shared" si="0"/>
        <v>0</v>
      </c>
      <c r="T31" s="104">
        <f t="shared" si="0"/>
        <v>4</v>
      </c>
      <c r="U31" s="30">
        <f t="shared" si="0"/>
        <v>42</v>
      </c>
      <c r="V31" s="102">
        <f t="shared" si="0"/>
        <v>12</v>
      </c>
      <c r="W31" s="105">
        <f t="shared" si="0"/>
        <v>39</v>
      </c>
      <c r="X31" s="103">
        <f t="shared" si="0"/>
        <v>0</v>
      </c>
      <c r="Y31" s="104">
        <f t="shared" si="0"/>
        <v>21</v>
      </c>
      <c r="Z31" s="30">
        <f t="shared" si="0"/>
        <v>33</v>
      </c>
      <c r="AA31" s="102">
        <f t="shared" si="0"/>
        <v>0</v>
      </c>
      <c r="AB31" s="29">
        <f t="shared" si="0"/>
        <v>39</v>
      </c>
      <c r="AC31" s="103">
        <f t="shared" si="0"/>
        <v>0</v>
      </c>
      <c r="AD31" s="104">
        <f t="shared" si="0"/>
        <v>18</v>
      </c>
      <c r="AE31" s="30">
        <f t="shared" si="0"/>
        <v>0</v>
      </c>
      <c r="AF31" s="102">
        <f t="shared" si="0"/>
        <v>0</v>
      </c>
      <c r="AG31" s="29">
        <f t="shared" si="0"/>
        <v>0</v>
      </c>
      <c r="AH31" s="103">
        <f t="shared" si="0"/>
        <v>0</v>
      </c>
      <c r="AI31" s="104">
        <f t="shared" si="0"/>
        <v>0</v>
      </c>
      <c r="AJ31" s="30">
        <f t="shared" si="0"/>
        <v>0</v>
      </c>
      <c r="AK31" s="102">
        <f t="shared" si="0"/>
        <v>0</v>
      </c>
      <c r="AL31" s="29">
        <f t="shared" si="0"/>
        <v>0</v>
      </c>
      <c r="AM31" s="103">
        <f t="shared" si="0"/>
        <v>0</v>
      </c>
      <c r="AN31" s="104">
        <f t="shared" si="0"/>
        <v>0</v>
      </c>
      <c r="AO31" s="106"/>
      <c r="AP31" s="81"/>
      <c r="AQ31" s="312"/>
      <c r="AR31" s="81"/>
    </row>
    <row r="32" spans="1:44" ht="18.899999999999999" customHeight="1" x14ac:dyDescent="0.25">
      <c r="A32" s="57">
        <f>A30+1</f>
        <v>18</v>
      </c>
      <c r="B32" s="125" t="s">
        <v>154</v>
      </c>
      <c r="C32" s="126" t="s">
        <v>47</v>
      </c>
      <c r="D32" s="60">
        <f t="shared" ref="D32:D44" si="1">SUM(F32:H32,K32:M32,P32:R32,U32:W32,Z32:AB32,AE32:AG32,AJ32:AL32)</f>
        <v>21</v>
      </c>
      <c r="E32" s="61">
        <f t="shared" ref="E32:E44" si="2">SUM(J32,O32,T32,Y32,AD32,AI32,AN32)</f>
        <v>5</v>
      </c>
      <c r="F32" s="127">
        <v>9</v>
      </c>
      <c r="G32" s="128">
        <v>0</v>
      </c>
      <c r="H32" s="129">
        <v>12</v>
      </c>
      <c r="I32" s="130" t="s">
        <v>23</v>
      </c>
      <c r="J32" s="131">
        <v>5</v>
      </c>
      <c r="K32" s="127"/>
      <c r="L32" s="128"/>
      <c r="M32" s="129"/>
      <c r="N32" s="130"/>
      <c r="O32" s="131"/>
      <c r="P32" s="129"/>
      <c r="Q32" s="128"/>
      <c r="R32" s="129"/>
      <c r="S32" s="130"/>
      <c r="T32" s="131"/>
      <c r="U32" s="129"/>
      <c r="V32" s="128"/>
      <c r="W32" s="129"/>
      <c r="X32" s="130"/>
      <c r="Y32" s="131"/>
      <c r="Z32" s="129"/>
      <c r="AA32" s="128"/>
      <c r="AB32" s="129"/>
      <c r="AC32" s="130"/>
      <c r="AD32" s="131"/>
      <c r="AE32" s="127"/>
      <c r="AF32" s="128"/>
      <c r="AG32" s="129"/>
      <c r="AH32" s="130"/>
      <c r="AI32" s="131"/>
      <c r="AJ32" s="127"/>
      <c r="AK32" s="128"/>
      <c r="AL32" s="129"/>
      <c r="AM32" s="130"/>
      <c r="AN32" s="131"/>
      <c r="AO32" s="341"/>
      <c r="AP32" s="328"/>
      <c r="AQ32" s="330" t="s">
        <v>259</v>
      </c>
      <c r="AR32" s="328" t="s">
        <v>47</v>
      </c>
    </row>
    <row r="33" spans="1:46" ht="18.899999999999999" customHeight="1" x14ac:dyDescent="0.25">
      <c r="A33" s="57">
        <f t="shared" ref="A33:A44" si="3">A32+1</f>
        <v>19</v>
      </c>
      <c r="B33" s="86" t="s">
        <v>155</v>
      </c>
      <c r="C33" s="67" t="s">
        <v>49</v>
      </c>
      <c r="D33" s="60">
        <f t="shared" si="1"/>
        <v>21</v>
      </c>
      <c r="E33" s="61">
        <f t="shared" si="2"/>
        <v>5</v>
      </c>
      <c r="F33" s="62"/>
      <c r="G33" s="63"/>
      <c r="H33" s="61"/>
      <c r="I33" s="64"/>
      <c r="J33" s="87"/>
      <c r="K33" s="62">
        <v>9</v>
      </c>
      <c r="L33" s="63">
        <v>0</v>
      </c>
      <c r="M33" s="88">
        <v>12</v>
      </c>
      <c r="N33" s="63" t="s">
        <v>23</v>
      </c>
      <c r="O33" s="65">
        <v>5</v>
      </c>
      <c r="P33" s="61"/>
      <c r="Q33" s="63"/>
      <c r="R33" s="61"/>
      <c r="S33" s="64"/>
      <c r="T33" s="87"/>
      <c r="U33" s="61"/>
      <c r="V33" s="63"/>
      <c r="W33" s="61"/>
      <c r="X33" s="64"/>
      <c r="Y33" s="87"/>
      <c r="Z33" s="61"/>
      <c r="AA33" s="63"/>
      <c r="AB33" s="88"/>
      <c r="AC33" s="64"/>
      <c r="AD33" s="87"/>
      <c r="AE33" s="62"/>
      <c r="AF33" s="63"/>
      <c r="AG33" s="61"/>
      <c r="AH33" s="64"/>
      <c r="AI33" s="87"/>
      <c r="AJ33" s="62"/>
      <c r="AK33" s="63"/>
      <c r="AL33" s="61"/>
      <c r="AM33" s="64"/>
      <c r="AN33" s="87"/>
      <c r="AO33" s="338" t="s">
        <v>154</v>
      </c>
      <c r="AP33" s="329" t="s">
        <v>47</v>
      </c>
      <c r="AQ33" s="326" t="s">
        <v>260</v>
      </c>
      <c r="AR33" s="329" t="s">
        <v>49</v>
      </c>
    </row>
    <row r="34" spans="1:46" ht="18.899999999999999" customHeight="1" x14ac:dyDescent="0.25">
      <c r="A34" s="57">
        <f t="shared" si="3"/>
        <v>20</v>
      </c>
      <c r="B34" s="86" t="s">
        <v>324</v>
      </c>
      <c r="C34" s="67" t="s">
        <v>50</v>
      </c>
      <c r="D34" s="60">
        <f t="shared" si="1"/>
        <v>18</v>
      </c>
      <c r="E34" s="61">
        <f t="shared" si="2"/>
        <v>4</v>
      </c>
      <c r="F34" s="62"/>
      <c r="G34" s="63"/>
      <c r="H34" s="61"/>
      <c r="I34" s="64"/>
      <c r="J34" s="87"/>
      <c r="K34" s="62">
        <v>9</v>
      </c>
      <c r="L34" s="63">
        <v>9</v>
      </c>
      <c r="M34" s="88">
        <v>0</v>
      </c>
      <c r="N34" s="63" t="s">
        <v>23</v>
      </c>
      <c r="O34" s="65">
        <v>4</v>
      </c>
      <c r="P34" s="61"/>
      <c r="Q34" s="63"/>
      <c r="R34" s="61"/>
      <c r="S34" s="64"/>
      <c r="T34" s="87"/>
      <c r="U34" s="61"/>
      <c r="V34" s="63"/>
      <c r="W34" s="61"/>
      <c r="X34" s="64"/>
      <c r="Y34" s="87"/>
      <c r="Z34" s="61"/>
      <c r="AA34" s="63"/>
      <c r="AB34" s="88"/>
      <c r="AC34" s="64"/>
      <c r="AD34" s="87"/>
      <c r="AE34" s="62"/>
      <c r="AF34" s="63"/>
      <c r="AG34" s="61"/>
      <c r="AH34" s="64"/>
      <c r="AI34" s="87"/>
      <c r="AJ34" s="62"/>
      <c r="AK34" s="63"/>
      <c r="AL34" s="61"/>
      <c r="AM34" s="64"/>
      <c r="AN34" s="87"/>
      <c r="AO34" s="338"/>
      <c r="AP34" s="329"/>
      <c r="AQ34" s="326" t="s">
        <v>261</v>
      </c>
      <c r="AR34" s="329" t="s">
        <v>50</v>
      </c>
    </row>
    <row r="35" spans="1:46" ht="18.899999999999999" customHeight="1" x14ac:dyDescent="0.25">
      <c r="A35" s="57">
        <f t="shared" si="3"/>
        <v>21</v>
      </c>
      <c r="B35" s="86" t="s">
        <v>325</v>
      </c>
      <c r="C35" s="67" t="s">
        <v>141</v>
      </c>
      <c r="D35" s="60">
        <f t="shared" si="1"/>
        <v>21</v>
      </c>
      <c r="E35" s="61">
        <f t="shared" si="2"/>
        <v>5</v>
      </c>
      <c r="F35" s="62"/>
      <c r="G35" s="63"/>
      <c r="H35" s="61"/>
      <c r="I35" s="64"/>
      <c r="J35" s="87"/>
      <c r="K35" s="62"/>
      <c r="L35" s="63"/>
      <c r="M35" s="88"/>
      <c r="N35" s="63"/>
      <c r="O35" s="65"/>
      <c r="P35" s="61"/>
      <c r="Q35" s="63"/>
      <c r="R35" s="61"/>
      <c r="S35" s="64"/>
      <c r="T35" s="87"/>
      <c r="U35" s="61">
        <v>9</v>
      </c>
      <c r="V35" s="63">
        <v>12</v>
      </c>
      <c r="W35" s="61">
        <v>0</v>
      </c>
      <c r="X35" s="64" t="s">
        <v>23</v>
      </c>
      <c r="Y35" s="87">
        <v>5</v>
      </c>
      <c r="Z35" s="61"/>
      <c r="AA35" s="63"/>
      <c r="AB35" s="88"/>
      <c r="AC35" s="64"/>
      <c r="AD35" s="87"/>
      <c r="AE35" s="62"/>
      <c r="AF35" s="63"/>
      <c r="AG35" s="61"/>
      <c r="AH35" s="64"/>
      <c r="AI35" s="87"/>
      <c r="AJ35" s="62"/>
      <c r="AK35" s="63"/>
      <c r="AL35" s="61"/>
      <c r="AM35" s="64"/>
      <c r="AN35" s="87"/>
      <c r="AO35" s="338"/>
      <c r="AP35" s="329"/>
      <c r="AQ35" s="326" t="s">
        <v>262</v>
      </c>
      <c r="AR35" s="329" t="s">
        <v>201</v>
      </c>
    </row>
    <row r="36" spans="1:46" ht="18.899999999999999" customHeight="1" x14ac:dyDescent="0.25">
      <c r="A36" s="57">
        <f t="shared" si="3"/>
        <v>22</v>
      </c>
      <c r="B36" s="86" t="s">
        <v>326</v>
      </c>
      <c r="C36" s="67" t="s">
        <v>51</v>
      </c>
      <c r="D36" s="60">
        <f t="shared" si="1"/>
        <v>18</v>
      </c>
      <c r="E36" s="61">
        <f t="shared" si="2"/>
        <v>4</v>
      </c>
      <c r="F36" s="62"/>
      <c r="G36" s="63"/>
      <c r="H36" s="61"/>
      <c r="I36" s="64"/>
      <c r="J36" s="87"/>
      <c r="K36" s="62"/>
      <c r="L36" s="63"/>
      <c r="M36" s="88"/>
      <c r="N36" s="63"/>
      <c r="O36" s="65"/>
      <c r="P36" s="61">
        <v>9</v>
      </c>
      <c r="Q36" s="63">
        <v>0</v>
      </c>
      <c r="R36" s="61">
        <v>9</v>
      </c>
      <c r="S36" s="64" t="s">
        <v>23</v>
      </c>
      <c r="T36" s="87">
        <v>4</v>
      </c>
      <c r="U36" s="61"/>
      <c r="V36" s="63"/>
      <c r="W36" s="61"/>
      <c r="X36" s="64"/>
      <c r="Y36" s="87"/>
      <c r="Z36" s="61"/>
      <c r="AA36" s="63"/>
      <c r="AB36" s="88"/>
      <c r="AC36" s="64"/>
      <c r="AD36" s="87"/>
      <c r="AE36" s="62"/>
      <c r="AF36" s="63"/>
      <c r="AG36" s="61"/>
      <c r="AH36" s="64"/>
      <c r="AI36" s="87"/>
      <c r="AJ36" s="62"/>
      <c r="AK36" s="63"/>
      <c r="AL36" s="61"/>
      <c r="AM36" s="64"/>
      <c r="AN36" s="87"/>
      <c r="AO36" s="342" t="s">
        <v>347</v>
      </c>
      <c r="AP36" s="329" t="s">
        <v>26</v>
      </c>
      <c r="AQ36" s="325" t="s">
        <v>263</v>
      </c>
      <c r="AR36" s="329" t="s">
        <v>51</v>
      </c>
    </row>
    <row r="37" spans="1:46" ht="18.899999999999999" customHeight="1" x14ac:dyDescent="0.25">
      <c r="A37" s="57">
        <f t="shared" si="3"/>
        <v>23</v>
      </c>
      <c r="B37" s="86" t="s">
        <v>327</v>
      </c>
      <c r="C37" s="67" t="s">
        <v>52</v>
      </c>
      <c r="D37" s="60">
        <f t="shared" si="1"/>
        <v>18</v>
      </c>
      <c r="E37" s="61">
        <f t="shared" si="2"/>
        <v>4</v>
      </c>
      <c r="F37" s="62"/>
      <c r="G37" s="63"/>
      <c r="H37" s="61"/>
      <c r="I37" s="64"/>
      <c r="J37" s="87"/>
      <c r="K37" s="62"/>
      <c r="L37" s="63"/>
      <c r="M37" s="88"/>
      <c r="N37" s="63"/>
      <c r="O37" s="65"/>
      <c r="P37" s="61"/>
      <c r="Q37" s="63"/>
      <c r="R37" s="61"/>
      <c r="S37" s="64"/>
      <c r="T37" s="87"/>
      <c r="U37" s="61">
        <v>9</v>
      </c>
      <c r="V37" s="63">
        <v>0</v>
      </c>
      <c r="W37" s="61">
        <v>9</v>
      </c>
      <c r="X37" s="64" t="s">
        <v>23</v>
      </c>
      <c r="Y37" s="87">
        <v>4</v>
      </c>
      <c r="Z37" s="61"/>
      <c r="AA37" s="63"/>
      <c r="AB37" s="88"/>
      <c r="AC37" s="64"/>
      <c r="AD37" s="87"/>
      <c r="AE37" s="62"/>
      <c r="AF37" s="63"/>
      <c r="AG37" s="61"/>
      <c r="AH37" s="64"/>
      <c r="AI37" s="87"/>
      <c r="AJ37" s="62"/>
      <c r="AK37" s="63"/>
      <c r="AL37" s="61"/>
      <c r="AM37" s="64"/>
      <c r="AN37" s="87"/>
      <c r="AO37" s="325" t="s">
        <v>326</v>
      </c>
      <c r="AP37" s="329" t="s">
        <v>51</v>
      </c>
      <c r="AQ37" s="325" t="s">
        <v>264</v>
      </c>
      <c r="AR37" s="329" t="s">
        <v>52</v>
      </c>
    </row>
    <row r="38" spans="1:46" ht="18.899999999999999" customHeight="1" x14ac:dyDescent="0.25">
      <c r="A38" s="57">
        <f t="shared" si="3"/>
        <v>24</v>
      </c>
      <c r="B38" s="86" t="s">
        <v>328</v>
      </c>
      <c r="C38" s="67" t="s">
        <v>53</v>
      </c>
      <c r="D38" s="60">
        <f t="shared" si="1"/>
        <v>18</v>
      </c>
      <c r="E38" s="61">
        <f t="shared" si="2"/>
        <v>4</v>
      </c>
      <c r="F38" s="62"/>
      <c r="G38" s="63"/>
      <c r="H38" s="61"/>
      <c r="I38" s="64"/>
      <c r="J38" s="87"/>
      <c r="K38" s="62"/>
      <c r="L38" s="63"/>
      <c r="M38" s="88"/>
      <c r="N38" s="63"/>
      <c r="O38" s="65"/>
      <c r="P38" s="61"/>
      <c r="Q38" s="63"/>
      <c r="R38" s="61"/>
      <c r="S38" s="64"/>
      <c r="T38" s="87"/>
      <c r="U38" s="61">
        <v>9</v>
      </c>
      <c r="V38" s="63">
        <v>0</v>
      </c>
      <c r="W38" s="61">
        <v>9</v>
      </c>
      <c r="X38" s="64" t="s">
        <v>28</v>
      </c>
      <c r="Y38" s="87">
        <v>4</v>
      </c>
      <c r="Z38" s="61"/>
      <c r="AA38" s="63"/>
      <c r="AB38" s="88"/>
      <c r="AC38" s="64"/>
      <c r="AD38" s="87"/>
      <c r="AE38" s="62"/>
      <c r="AF38" s="63"/>
      <c r="AG38" s="61"/>
      <c r="AH38" s="64"/>
      <c r="AI38" s="87"/>
      <c r="AJ38" s="62"/>
      <c r="AK38" s="63"/>
      <c r="AL38" s="61"/>
      <c r="AM38" s="64"/>
      <c r="AN38" s="87"/>
      <c r="AO38" s="338"/>
      <c r="AP38" s="329"/>
      <c r="AQ38" s="326"/>
      <c r="AR38" s="329"/>
    </row>
    <row r="39" spans="1:46" ht="18.899999999999999" customHeight="1" x14ac:dyDescent="0.25">
      <c r="A39" s="57">
        <f t="shared" si="3"/>
        <v>25</v>
      </c>
      <c r="B39" s="86" t="s">
        <v>329</v>
      </c>
      <c r="C39" s="67" t="s">
        <v>54</v>
      </c>
      <c r="D39" s="60">
        <f t="shared" si="1"/>
        <v>18</v>
      </c>
      <c r="E39" s="61">
        <f t="shared" si="2"/>
        <v>4</v>
      </c>
      <c r="F39" s="62"/>
      <c r="G39" s="63"/>
      <c r="H39" s="61"/>
      <c r="I39" s="64"/>
      <c r="J39" s="87"/>
      <c r="K39" s="62"/>
      <c r="L39" s="63"/>
      <c r="M39" s="88"/>
      <c r="N39" s="63"/>
      <c r="O39" s="65"/>
      <c r="P39" s="61"/>
      <c r="Q39" s="63"/>
      <c r="R39" s="61"/>
      <c r="S39" s="64"/>
      <c r="T39" s="87"/>
      <c r="U39" s="61">
        <v>9</v>
      </c>
      <c r="V39" s="63">
        <v>0</v>
      </c>
      <c r="W39" s="61">
        <v>9</v>
      </c>
      <c r="X39" s="64" t="s">
        <v>23</v>
      </c>
      <c r="Y39" s="87">
        <v>4</v>
      </c>
      <c r="Z39" s="61"/>
      <c r="AA39" s="63"/>
      <c r="AB39" s="88"/>
      <c r="AC39" s="64"/>
      <c r="AD39" s="87"/>
      <c r="AE39" s="62"/>
      <c r="AF39" s="63"/>
      <c r="AG39" s="61"/>
      <c r="AH39" s="64"/>
      <c r="AI39" s="87"/>
      <c r="AJ39" s="62"/>
      <c r="AK39" s="63"/>
      <c r="AL39" s="61"/>
      <c r="AM39" s="64"/>
      <c r="AN39" s="87"/>
      <c r="AO39" s="325" t="s">
        <v>155</v>
      </c>
      <c r="AP39" s="329" t="s">
        <v>49</v>
      </c>
      <c r="AQ39" s="325" t="s">
        <v>265</v>
      </c>
      <c r="AR39" s="329" t="s">
        <v>54</v>
      </c>
    </row>
    <row r="40" spans="1:46" ht="18.899999999999999" customHeight="1" x14ac:dyDescent="0.25">
      <c r="A40" s="57">
        <f t="shared" si="3"/>
        <v>26</v>
      </c>
      <c r="B40" s="86" t="s">
        <v>330</v>
      </c>
      <c r="C40" s="67" t="s">
        <v>55</v>
      </c>
      <c r="D40" s="60">
        <f t="shared" si="1"/>
        <v>21</v>
      </c>
      <c r="E40" s="61">
        <f t="shared" si="2"/>
        <v>6</v>
      </c>
      <c r="F40" s="62"/>
      <c r="G40" s="63"/>
      <c r="H40" s="61"/>
      <c r="I40" s="64"/>
      <c r="J40" s="87"/>
      <c r="K40" s="62"/>
      <c r="L40" s="63"/>
      <c r="M40" s="88"/>
      <c r="N40" s="63"/>
      <c r="O40" s="65"/>
      <c r="P40" s="61"/>
      <c r="Q40" s="63"/>
      <c r="R40" s="61"/>
      <c r="S40" s="64"/>
      <c r="T40" s="87"/>
      <c r="U40" s="61"/>
      <c r="V40" s="63"/>
      <c r="W40" s="61"/>
      <c r="X40" s="64"/>
      <c r="Y40" s="87"/>
      <c r="Z40" s="61">
        <v>9</v>
      </c>
      <c r="AA40" s="63">
        <v>0</v>
      </c>
      <c r="AB40" s="88">
        <v>12</v>
      </c>
      <c r="AC40" s="64" t="s">
        <v>23</v>
      </c>
      <c r="AD40" s="87">
        <v>6</v>
      </c>
      <c r="AE40" s="62"/>
      <c r="AF40" s="63"/>
      <c r="AG40" s="61"/>
      <c r="AH40" s="64"/>
      <c r="AI40" s="87"/>
      <c r="AJ40" s="62"/>
      <c r="AK40" s="63"/>
      <c r="AL40" s="61"/>
      <c r="AM40" s="64"/>
      <c r="AN40" s="87"/>
      <c r="AO40" s="325" t="s">
        <v>334</v>
      </c>
      <c r="AP40" s="329" t="s">
        <v>56</v>
      </c>
      <c r="AQ40" s="325" t="s">
        <v>266</v>
      </c>
      <c r="AR40" s="329" t="s">
        <v>55</v>
      </c>
    </row>
    <row r="41" spans="1:46" ht="18.899999999999999" customHeight="1" x14ac:dyDescent="0.25">
      <c r="A41" s="57">
        <f t="shared" si="3"/>
        <v>27</v>
      </c>
      <c r="B41" s="86" t="s">
        <v>331</v>
      </c>
      <c r="C41" s="67" t="s">
        <v>57</v>
      </c>
      <c r="D41" s="60">
        <f t="shared" si="1"/>
        <v>15</v>
      </c>
      <c r="E41" s="61">
        <f t="shared" si="2"/>
        <v>4</v>
      </c>
      <c r="F41" s="62"/>
      <c r="G41" s="63"/>
      <c r="H41" s="61"/>
      <c r="I41" s="64"/>
      <c r="J41" s="87"/>
      <c r="K41" s="62"/>
      <c r="L41" s="63"/>
      <c r="M41" s="88"/>
      <c r="N41" s="63"/>
      <c r="O41" s="65"/>
      <c r="P41" s="61"/>
      <c r="Q41" s="63"/>
      <c r="R41" s="61"/>
      <c r="S41" s="64"/>
      <c r="T41" s="87"/>
      <c r="U41" s="61"/>
      <c r="V41" s="63"/>
      <c r="W41" s="61"/>
      <c r="X41" s="64"/>
      <c r="Y41" s="87"/>
      <c r="Z41" s="61">
        <v>6</v>
      </c>
      <c r="AA41" s="63">
        <v>0</v>
      </c>
      <c r="AB41" s="88">
        <v>9</v>
      </c>
      <c r="AC41" s="64" t="s">
        <v>28</v>
      </c>
      <c r="AD41" s="87">
        <v>4</v>
      </c>
      <c r="AE41" s="62"/>
      <c r="AF41" s="63"/>
      <c r="AG41" s="61"/>
      <c r="AH41" s="64"/>
      <c r="AI41" s="87"/>
      <c r="AJ41" s="62"/>
      <c r="AK41" s="63"/>
      <c r="AL41" s="61"/>
      <c r="AM41" s="64"/>
      <c r="AN41" s="87"/>
      <c r="AO41" s="325" t="s">
        <v>319</v>
      </c>
      <c r="AP41" s="329" t="s">
        <v>34</v>
      </c>
      <c r="AQ41" s="325" t="s">
        <v>267</v>
      </c>
      <c r="AR41" s="329" t="s">
        <v>57</v>
      </c>
    </row>
    <row r="42" spans="1:46" ht="18.899999999999999" customHeight="1" x14ac:dyDescent="0.25">
      <c r="A42" s="57">
        <f t="shared" si="3"/>
        <v>28</v>
      </c>
      <c r="B42" s="86" t="s">
        <v>332</v>
      </c>
      <c r="C42" s="67" t="s">
        <v>58</v>
      </c>
      <c r="D42" s="60">
        <f t="shared" si="1"/>
        <v>18</v>
      </c>
      <c r="E42" s="61">
        <f t="shared" si="2"/>
        <v>4</v>
      </c>
      <c r="F42" s="62"/>
      <c r="G42" s="63"/>
      <c r="H42" s="61"/>
      <c r="I42" s="64"/>
      <c r="J42" s="87"/>
      <c r="K42" s="62"/>
      <c r="L42" s="63"/>
      <c r="M42" s="88"/>
      <c r="N42" s="63"/>
      <c r="O42" s="65"/>
      <c r="P42" s="61"/>
      <c r="Q42" s="63"/>
      <c r="R42" s="61"/>
      <c r="S42" s="64"/>
      <c r="T42" s="87"/>
      <c r="U42" s="61"/>
      <c r="V42" s="63"/>
      <c r="W42" s="61"/>
      <c r="X42" s="64"/>
      <c r="Y42" s="87"/>
      <c r="Z42" s="61">
        <v>9</v>
      </c>
      <c r="AA42" s="63">
        <v>0</v>
      </c>
      <c r="AB42" s="88">
        <v>9</v>
      </c>
      <c r="AC42" s="64" t="s">
        <v>23</v>
      </c>
      <c r="AD42" s="87">
        <v>4</v>
      </c>
      <c r="AE42" s="62"/>
      <c r="AF42" s="63"/>
      <c r="AG42" s="61"/>
      <c r="AH42" s="64"/>
      <c r="AI42" s="87"/>
      <c r="AJ42" s="62"/>
      <c r="AK42" s="63"/>
      <c r="AL42" s="61"/>
      <c r="AM42" s="64"/>
      <c r="AN42" s="87"/>
      <c r="AO42" s="325" t="s">
        <v>326</v>
      </c>
      <c r="AP42" s="329" t="s">
        <v>51</v>
      </c>
      <c r="AQ42" s="325" t="s">
        <v>268</v>
      </c>
      <c r="AR42" s="329" t="s">
        <v>58</v>
      </c>
    </row>
    <row r="43" spans="1:46" ht="18.899999999999999" customHeight="1" x14ac:dyDescent="0.25">
      <c r="A43" s="57">
        <f t="shared" si="3"/>
        <v>29</v>
      </c>
      <c r="B43" s="86" t="s">
        <v>333</v>
      </c>
      <c r="C43" s="67" t="s">
        <v>59</v>
      </c>
      <c r="D43" s="60">
        <f t="shared" si="1"/>
        <v>18</v>
      </c>
      <c r="E43" s="61">
        <f t="shared" si="2"/>
        <v>4</v>
      </c>
      <c r="F43" s="62"/>
      <c r="G43" s="63"/>
      <c r="H43" s="61"/>
      <c r="I43" s="64"/>
      <c r="J43" s="87"/>
      <c r="K43" s="62"/>
      <c r="L43" s="63"/>
      <c r="M43" s="88"/>
      <c r="N43" s="63"/>
      <c r="O43" s="65"/>
      <c r="P43" s="61"/>
      <c r="Q43" s="63"/>
      <c r="R43" s="61"/>
      <c r="S43" s="64"/>
      <c r="T43" s="87"/>
      <c r="U43" s="61"/>
      <c r="V43" s="63"/>
      <c r="W43" s="61"/>
      <c r="X43" s="64"/>
      <c r="Y43" s="87"/>
      <c r="Z43" s="61">
        <v>9</v>
      </c>
      <c r="AA43" s="63">
        <v>0</v>
      </c>
      <c r="AB43" s="88">
        <v>9</v>
      </c>
      <c r="AC43" s="64" t="s">
        <v>23</v>
      </c>
      <c r="AD43" s="87">
        <v>4</v>
      </c>
      <c r="AE43" s="62"/>
      <c r="AF43" s="63"/>
      <c r="AG43" s="61"/>
      <c r="AH43" s="64"/>
      <c r="AI43" s="87"/>
      <c r="AJ43" s="62"/>
      <c r="AK43" s="63"/>
      <c r="AL43" s="61"/>
      <c r="AM43" s="64"/>
      <c r="AN43" s="87"/>
      <c r="AO43" s="325" t="s">
        <v>334</v>
      </c>
      <c r="AP43" s="329" t="s">
        <v>56</v>
      </c>
      <c r="AQ43" s="325" t="s">
        <v>269</v>
      </c>
      <c r="AR43" s="329" t="s">
        <v>59</v>
      </c>
    </row>
    <row r="44" spans="1:46" ht="18.899999999999999" customHeight="1" thickBot="1" x14ac:dyDescent="0.3">
      <c r="A44" s="57">
        <f t="shared" si="3"/>
        <v>30</v>
      </c>
      <c r="B44" s="133" t="s">
        <v>334</v>
      </c>
      <c r="C44" s="134" t="s">
        <v>56</v>
      </c>
      <c r="D44" s="135">
        <f t="shared" si="1"/>
        <v>18</v>
      </c>
      <c r="E44" s="136">
        <f t="shared" si="2"/>
        <v>4</v>
      </c>
      <c r="F44" s="137"/>
      <c r="G44" s="138"/>
      <c r="H44" s="135"/>
      <c r="I44" s="139"/>
      <c r="J44" s="136"/>
      <c r="K44" s="137"/>
      <c r="L44" s="138"/>
      <c r="M44" s="135"/>
      <c r="N44" s="139"/>
      <c r="O44" s="136"/>
      <c r="P44" s="135"/>
      <c r="Q44" s="138"/>
      <c r="R44" s="135"/>
      <c r="S44" s="139"/>
      <c r="T44" s="136"/>
      <c r="U44" s="135">
        <v>6</v>
      </c>
      <c r="V44" s="138">
        <v>0</v>
      </c>
      <c r="W44" s="135">
        <v>12</v>
      </c>
      <c r="X44" s="139" t="s">
        <v>23</v>
      </c>
      <c r="Y44" s="136">
        <v>4</v>
      </c>
      <c r="Z44" s="135"/>
      <c r="AA44" s="138"/>
      <c r="AB44" s="135"/>
      <c r="AC44" s="139"/>
      <c r="AD44" s="136"/>
      <c r="AE44" s="137"/>
      <c r="AF44" s="138"/>
      <c r="AG44" s="135"/>
      <c r="AH44" s="139"/>
      <c r="AI44" s="136"/>
      <c r="AJ44" s="137"/>
      <c r="AK44" s="138"/>
      <c r="AL44" s="135"/>
      <c r="AM44" s="139"/>
      <c r="AN44" s="136"/>
      <c r="AO44" s="327" t="s">
        <v>155</v>
      </c>
      <c r="AP44" s="141" t="s">
        <v>49</v>
      </c>
      <c r="AQ44" s="327" t="s">
        <v>270</v>
      </c>
      <c r="AR44" s="141" t="s">
        <v>56</v>
      </c>
    </row>
    <row r="45" spans="1:46" s="309" customFormat="1" ht="18.899999999999999" customHeight="1" thickBot="1" x14ac:dyDescent="0.35">
      <c r="A45" s="298"/>
      <c r="B45" s="297" t="s">
        <v>149</v>
      </c>
      <c r="C45" s="299"/>
      <c r="D45" s="300">
        <f>SUM(D46:D50)</f>
        <v>15</v>
      </c>
      <c r="E45" s="301">
        <f>SUM(E46:E50)</f>
        <v>4</v>
      </c>
      <c r="F45" s="302">
        <f>SUM(F46:F50)</f>
        <v>0</v>
      </c>
      <c r="G45" s="303">
        <f>SUM(G46:G50)</f>
        <v>6</v>
      </c>
      <c r="H45" s="301">
        <f>SUM(H46:H50)</f>
        <v>0</v>
      </c>
      <c r="I45" s="304"/>
      <c r="J45" s="305">
        <f>SUM(J46:J50)</f>
        <v>1</v>
      </c>
      <c r="K45" s="301">
        <f>SUM(K46:K50)</f>
        <v>0</v>
      </c>
      <c r="L45" s="303">
        <f>SUM(L46:L50)</f>
        <v>3</v>
      </c>
      <c r="M45" s="301">
        <f>SUM(M46:M50)</f>
        <v>0</v>
      </c>
      <c r="N45" s="304"/>
      <c r="O45" s="305">
        <f>SUM(O46:O50)</f>
        <v>1</v>
      </c>
      <c r="P45" s="301">
        <f>SUM(P46:P50)</f>
        <v>0</v>
      </c>
      <c r="Q45" s="303">
        <f>SUM(Q46:Q50)</f>
        <v>3</v>
      </c>
      <c r="R45" s="301">
        <f>SUM(R46:R50)</f>
        <v>0</v>
      </c>
      <c r="S45" s="304"/>
      <c r="T45" s="305">
        <f>SUM(T46:T50)</f>
        <v>1</v>
      </c>
      <c r="U45" s="302">
        <f>SUM(U46:U50)</f>
        <v>0</v>
      </c>
      <c r="V45" s="303">
        <f>SUM(V46:V50)</f>
        <v>3</v>
      </c>
      <c r="W45" s="306">
        <f>SUM(W46:W50)</f>
        <v>0</v>
      </c>
      <c r="X45" s="304"/>
      <c r="Y45" s="305">
        <f>SUM(Y46:Y50)</f>
        <v>1</v>
      </c>
      <c r="Z45" s="302">
        <f>SUM(Z46:Z50)</f>
        <v>0</v>
      </c>
      <c r="AA45" s="303">
        <f>SUM(AA46:AA50)</f>
        <v>0</v>
      </c>
      <c r="AB45" s="301">
        <f>SUM(AB46:AB50)</f>
        <v>0</v>
      </c>
      <c r="AC45" s="304"/>
      <c r="AD45" s="305">
        <f>SUM(AD46:AD50)</f>
        <v>0</v>
      </c>
      <c r="AE45" s="302">
        <f>SUM(AE46:AE50)</f>
        <v>0</v>
      </c>
      <c r="AF45" s="303">
        <f>SUM(AF46:AF50)</f>
        <v>0</v>
      </c>
      <c r="AG45" s="301">
        <f>SUM(AG46:AG50)</f>
        <v>0</v>
      </c>
      <c r="AH45" s="304"/>
      <c r="AI45" s="305">
        <f>SUM(AI46:AI50)</f>
        <v>0</v>
      </c>
      <c r="AJ45" s="302">
        <f>SUM(AJ46:AJ50)</f>
        <v>0</v>
      </c>
      <c r="AK45" s="303">
        <f>SUM(AK46:AK50)</f>
        <v>0</v>
      </c>
      <c r="AL45" s="301">
        <f>SUM(AL46:AL50)</f>
        <v>0</v>
      </c>
      <c r="AM45" s="304"/>
      <c r="AN45" s="305">
        <f>SUM(AN46:AN50)</f>
        <v>0</v>
      </c>
      <c r="AO45" s="307"/>
      <c r="AP45" s="308"/>
      <c r="AQ45" s="313"/>
      <c r="AR45" s="308"/>
      <c r="AT45" s="226"/>
    </row>
    <row r="46" spans="1:46" ht="18.899999999999999" customHeight="1" x14ac:dyDescent="0.25">
      <c r="A46" s="142">
        <f>A44+1</f>
        <v>31</v>
      </c>
      <c r="B46" s="143" t="s">
        <v>391</v>
      </c>
      <c r="C46" s="59" t="s">
        <v>60</v>
      </c>
      <c r="D46" s="144">
        <f>SUM(F46:H46,K46:M46,P46:R46,U46:W46,Z46:AB46,AE46:AG46,AJ46:AL46)</f>
        <v>3</v>
      </c>
      <c r="E46" s="115">
        <f>SUM(J46,O46,T46,Y46,AD46,AI46,AN46)</f>
        <v>1</v>
      </c>
      <c r="F46" s="145">
        <v>0</v>
      </c>
      <c r="G46" s="114">
        <v>3</v>
      </c>
      <c r="H46" s="115">
        <v>0</v>
      </c>
      <c r="I46" s="116" t="s">
        <v>61</v>
      </c>
      <c r="J46" s="146">
        <v>1</v>
      </c>
      <c r="K46" s="145"/>
      <c r="L46" s="114"/>
      <c r="M46" s="147"/>
      <c r="N46" s="114"/>
      <c r="O46" s="148"/>
      <c r="P46" s="115"/>
      <c r="Q46" s="114"/>
      <c r="R46" s="115"/>
      <c r="S46" s="116"/>
      <c r="T46" s="146"/>
      <c r="U46" s="115"/>
      <c r="V46" s="114"/>
      <c r="W46" s="115"/>
      <c r="X46" s="116"/>
      <c r="Y46" s="146"/>
      <c r="Z46" s="115"/>
      <c r="AA46" s="114"/>
      <c r="AB46" s="147"/>
      <c r="AC46" s="116"/>
      <c r="AD46" s="146"/>
      <c r="AE46" s="145"/>
      <c r="AF46" s="114"/>
      <c r="AG46" s="115"/>
      <c r="AH46" s="116"/>
      <c r="AI46" s="146"/>
      <c r="AJ46" s="145"/>
      <c r="AK46" s="114"/>
      <c r="AL46" s="115"/>
      <c r="AM46" s="116"/>
      <c r="AN46" s="146"/>
      <c r="AO46" s="149"/>
      <c r="AP46" s="150"/>
      <c r="AQ46" s="269"/>
      <c r="AR46" s="150"/>
    </row>
    <row r="47" spans="1:46" ht="18.899999999999999" customHeight="1" x14ac:dyDescent="0.25">
      <c r="A47" s="57">
        <f>A46+1</f>
        <v>32</v>
      </c>
      <c r="B47" s="86" t="s">
        <v>392</v>
      </c>
      <c r="C47" s="151" t="s">
        <v>62</v>
      </c>
      <c r="D47" s="60">
        <f>SUM(F47:H47,K47:M47,P47:R47,U47:W47,Z47:AB47,AE47:AG47,AJ47:AL47)</f>
        <v>3</v>
      </c>
      <c r="E47" s="61">
        <f>SUM(J47,O47,T47,Y47,AD47,AI47,AN47)</f>
        <v>1</v>
      </c>
      <c r="F47" s="62"/>
      <c r="G47" s="63"/>
      <c r="H47" s="61"/>
      <c r="I47" s="64"/>
      <c r="J47" s="87"/>
      <c r="K47" s="62">
        <v>0</v>
      </c>
      <c r="L47" s="63">
        <v>3</v>
      </c>
      <c r="M47" s="88">
        <v>0</v>
      </c>
      <c r="N47" s="63" t="s">
        <v>61</v>
      </c>
      <c r="O47" s="65">
        <v>1</v>
      </c>
      <c r="P47" s="61"/>
      <c r="Q47" s="63"/>
      <c r="R47" s="61"/>
      <c r="S47" s="64"/>
      <c r="T47" s="87"/>
      <c r="U47" s="61"/>
      <c r="V47" s="63"/>
      <c r="W47" s="61"/>
      <c r="X47" s="64"/>
      <c r="Y47" s="87"/>
      <c r="Z47" s="61"/>
      <c r="AA47" s="63"/>
      <c r="AB47" s="88"/>
      <c r="AC47" s="64"/>
      <c r="AD47" s="87"/>
      <c r="AE47" s="62"/>
      <c r="AF47" s="63"/>
      <c r="AG47" s="61"/>
      <c r="AH47" s="64"/>
      <c r="AI47" s="87"/>
      <c r="AJ47" s="62"/>
      <c r="AK47" s="63"/>
      <c r="AL47" s="61"/>
      <c r="AM47" s="64"/>
      <c r="AN47" s="87"/>
      <c r="AO47" s="66"/>
      <c r="AP47" s="132"/>
      <c r="AQ47" s="263"/>
      <c r="AR47" s="132"/>
    </row>
    <row r="48" spans="1:46" ht="18.899999999999999" customHeight="1" x14ac:dyDescent="0.25">
      <c r="A48" s="57">
        <f>A47+1</f>
        <v>33</v>
      </c>
      <c r="B48" s="86" t="s">
        <v>393</v>
      </c>
      <c r="C48" s="151" t="s">
        <v>63</v>
      </c>
      <c r="D48" s="60">
        <f>SUM(F48:H48,K48:M48,P48:R48,U48:W48,Z48:AB48,AE48:AG48,AJ48:AL48)</f>
        <v>3</v>
      </c>
      <c r="E48" s="61">
        <f>SUM(J48,O48,T48,Y48,AD48,AI48,AN48)</f>
        <v>1</v>
      </c>
      <c r="F48" s="62"/>
      <c r="G48" s="63"/>
      <c r="H48" s="61"/>
      <c r="I48" s="64"/>
      <c r="J48" s="87"/>
      <c r="K48" s="62"/>
      <c r="L48" s="63"/>
      <c r="M48" s="88"/>
      <c r="N48" s="63"/>
      <c r="O48" s="65"/>
      <c r="P48" s="61">
        <v>0</v>
      </c>
      <c r="Q48" s="63">
        <v>3</v>
      </c>
      <c r="R48" s="61">
        <v>0</v>
      </c>
      <c r="S48" s="64" t="s">
        <v>61</v>
      </c>
      <c r="T48" s="87">
        <v>1</v>
      </c>
      <c r="U48" s="61"/>
      <c r="V48" s="63"/>
      <c r="W48" s="61"/>
      <c r="X48" s="64"/>
      <c r="Y48" s="87"/>
      <c r="Z48" s="61"/>
      <c r="AA48" s="63"/>
      <c r="AB48" s="88"/>
      <c r="AC48" s="64"/>
      <c r="AD48" s="87"/>
      <c r="AE48" s="62"/>
      <c r="AF48" s="63"/>
      <c r="AG48" s="61"/>
      <c r="AH48" s="64"/>
      <c r="AI48" s="87"/>
      <c r="AJ48" s="62"/>
      <c r="AK48" s="63"/>
      <c r="AL48" s="61"/>
      <c r="AM48" s="64"/>
      <c r="AN48" s="87"/>
      <c r="AO48" s="66"/>
      <c r="AP48" s="132"/>
      <c r="AQ48" s="263"/>
      <c r="AR48" s="132"/>
    </row>
    <row r="49" spans="1:46" ht="18.899999999999999" customHeight="1" x14ac:dyDescent="0.25">
      <c r="A49" s="57">
        <f>A48+1</f>
        <v>34</v>
      </c>
      <c r="B49" s="86" t="s">
        <v>394</v>
      </c>
      <c r="C49" s="151" t="s">
        <v>64</v>
      </c>
      <c r="D49" s="60">
        <f>SUM(F49:H49,K49:M49,P49:R49,U49:W49,Z49:AB49,AE49:AG49,AJ49:AL49)</f>
        <v>3</v>
      </c>
      <c r="E49" s="61">
        <f>SUM(J49,O49,T49,Y49,AD49,AI49,AN49)</f>
        <v>1</v>
      </c>
      <c r="F49" s="62"/>
      <c r="G49" s="63"/>
      <c r="H49" s="61"/>
      <c r="I49" s="64"/>
      <c r="J49" s="87"/>
      <c r="K49" s="62"/>
      <c r="L49" s="63"/>
      <c r="M49" s="88"/>
      <c r="N49" s="63"/>
      <c r="O49" s="65"/>
      <c r="P49" s="61"/>
      <c r="Q49" s="63"/>
      <c r="R49" s="61"/>
      <c r="S49" s="64"/>
      <c r="T49" s="87"/>
      <c r="U49" s="61">
        <v>0</v>
      </c>
      <c r="V49" s="63">
        <v>3</v>
      </c>
      <c r="W49" s="61">
        <v>0</v>
      </c>
      <c r="X49" s="64" t="s">
        <v>61</v>
      </c>
      <c r="Y49" s="87">
        <v>1</v>
      </c>
      <c r="Z49" s="61"/>
      <c r="AA49" s="63"/>
      <c r="AB49" s="88"/>
      <c r="AC49" s="64"/>
      <c r="AD49" s="87"/>
      <c r="AE49" s="62"/>
      <c r="AF49" s="63"/>
      <c r="AG49" s="61"/>
      <c r="AH49" s="64"/>
      <c r="AI49" s="87"/>
      <c r="AJ49" s="62"/>
      <c r="AK49" s="63"/>
      <c r="AL49" s="61"/>
      <c r="AM49" s="64"/>
      <c r="AN49" s="87"/>
      <c r="AO49" s="66"/>
      <c r="AP49" s="132"/>
      <c r="AQ49" s="263"/>
      <c r="AR49" s="132"/>
    </row>
    <row r="50" spans="1:46" ht="18.899999999999999" customHeight="1" thickBot="1" x14ac:dyDescent="0.3">
      <c r="A50" s="69">
        <f>A49+1</f>
        <v>35</v>
      </c>
      <c r="B50" s="133" t="s">
        <v>395</v>
      </c>
      <c r="C50" s="91" t="s">
        <v>148</v>
      </c>
      <c r="D50" s="73">
        <f>SUM(F50:H50,K50:M50,P50:R50,U50:W50,Z50:AB50,AE50:AG50,AJ50:AL50)</f>
        <v>3</v>
      </c>
      <c r="E50" s="77">
        <f>SUM(J50,O50,T50,Y50,AD50,AI50,AN50)</f>
        <v>0</v>
      </c>
      <c r="F50" s="74">
        <v>0</v>
      </c>
      <c r="G50" s="75">
        <v>3</v>
      </c>
      <c r="H50" s="73">
        <v>0</v>
      </c>
      <c r="I50" s="76" t="s">
        <v>61</v>
      </c>
      <c r="J50" s="77">
        <v>0</v>
      </c>
      <c r="K50" s="74"/>
      <c r="L50" s="75"/>
      <c r="M50" s="73"/>
      <c r="N50" s="76"/>
      <c r="O50" s="77"/>
      <c r="P50" s="73"/>
      <c r="Q50" s="75"/>
      <c r="R50" s="73"/>
      <c r="S50" s="76"/>
      <c r="T50" s="77"/>
      <c r="U50" s="73"/>
      <c r="V50" s="75"/>
      <c r="W50" s="73"/>
      <c r="X50" s="76"/>
      <c r="Y50" s="77"/>
      <c r="Z50" s="73"/>
      <c r="AA50" s="75"/>
      <c r="AB50" s="73"/>
      <c r="AC50" s="76"/>
      <c r="AD50" s="77"/>
      <c r="AE50" s="74"/>
      <c r="AF50" s="75"/>
      <c r="AG50" s="73"/>
      <c r="AH50" s="76"/>
      <c r="AI50" s="77"/>
      <c r="AJ50" s="74"/>
      <c r="AK50" s="75"/>
      <c r="AL50" s="73"/>
      <c r="AM50" s="76"/>
      <c r="AN50" s="77"/>
      <c r="AO50" s="140"/>
      <c r="AP50" s="141"/>
      <c r="AQ50" s="314"/>
      <c r="AR50" s="141"/>
    </row>
    <row r="51" spans="1:46" ht="18.899999999999999" customHeight="1" thickBot="1" x14ac:dyDescent="0.3"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348"/>
      <c r="AP51" s="348"/>
      <c r="AQ51" s="349"/>
      <c r="AR51" s="348"/>
    </row>
    <row r="52" spans="1:46" s="155" customFormat="1" ht="18.899999999999999" customHeight="1" x14ac:dyDescent="0.25">
      <c r="A52" s="152"/>
      <c r="B52" s="152"/>
      <c r="C52" s="152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2"/>
      <c r="AP52" s="154"/>
      <c r="AQ52" s="315"/>
      <c r="AR52" s="154"/>
    </row>
    <row r="53" spans="1:46" ht="18.899999999999999" customHeight="1" thickBot="1" x14ac:dyDescent="0.3">
      <c r="A53" s="157"/>
      <c r="B53" s="158"/>
      <c r="C53" s="159" t="s">
        <v>65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158"/>
      <c r="AP53" s="160"/>
      <c r="AQ53" s="316"/>
      <c r="AR53" s="160"/>
    </row>
    <row r="54" spans="1:46" ht="18.899999999999999" customHeight="1" x14ac:dyDescent="0.25">
      <c r="A54" s="13"/>
      <c r="B54" s="354" t="s">
        <v>3</v>
      </c>
      <c r="C54" s="356" t="s">
        <v>4</v>
      </c>
      <c r="D54" s="14" t="s">
        <v>138</v>
      </c>
      <c r="E54" s="15" t="s">
        <v>172</v>
      </c>
      <c r="F54" s="358" t="s">
        <v>6</v>
      </c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16"/>
      <c r="AK54" s="16"/>
      <c r="AL54" s="16"/>
      <c r="AM54" s="17"/>
      <c r="AN54" s="18"/>
      <c r="AO54" s="369"/>
      <c r="AP54" s="370"/>
      <c r="AQ54" s="369"/>
      <c r="AR54" s="370"/>
    </row>
    <row r="55" spans="1:46" ht="18.899999999999999" customHeight="1" thickBot="1" x14ac:dyDescent="0.3">
      <c r="A55" s="161"/>
      <c r="B55" s="355"/>
      <c r="C55" s="357"/>
      <c r="D55" s="19" t="s">
        <v>7</v>
      </c>
      <c r="E55" s="19"/>
      <c r="F55" s="20"/>
      <c r="G55" s="21"/>
      <c r="H55" s="21" t="s">
        <v>8</v>
      </c>
      <c r="I55" s="21"/>
      <c r="J55" s="22"/>
      <c r="K55" s="21"/>
      <c r="L55" s="21"/>
      <c r="M55" s="21" t="s">
        <v>9</v>
      </c>
      <c r="N55" s="21"/>
      <c r="O55" s="22"/>
      <c r="P55" s="21"/>
      <c r="Q55" s="21"/>
      <c r="R55" s="21" t="s">
        <v>10</v>
      </c>
      <c r="S55" s="21"/>
      <c r="T55" s="22"/>
      <c r="U55" s="21"/>
      <c r="V55" s="21"/>
      <c r="W55" s="21" t="s">
        <v>11</v>
      </c>
      <c r="X55" s="21"/>
      <c r="Y55" s="22"/>
      <c r="Z55" s="21"/>
      <c r="AA55" s="21"/>
      <c r="AB55" s="21" t="s">
        <v>12</v>
      </c>
      <c r="AC55" s="21"/>
      <c r="AD55" s="22"/>
      <c r="AE55" s="20"/>
      <c r="AF55" s="21"/>
      <c r="AG55" s="21" t="s">
        <v>13</v>
      </c>
      <c r="AH55" s="21"/>
      <c r="AI55" s="23"/>
      <c r="AJ55" s="20"/>
      <c r="AK55" s="21"/>
      <c r="AL55" s="21" t="s">
        <v>14</v>
      </c>
      <c r="AM55" s="21"/>
      <c r="AN55" s="22"/>
      <c r="AO55" s="371"/>
      <c r="AP55" s="372"/>
      <c r="AQ55" s="371"/>
      <c r="AR55" s="372"/>
    </row>
    <row r="56" spans="1:46" ht="18.899999999999999" customHeight="1" thickBot="1" x14ac:dyDescent="0.3">
      <c r="A56" s="107"/>
      <c r="B56" s="162"/>
      <c r="C56" s="163"/>
      <c r="D56" s="164"/>
      <c r="E56" s="4"/>
      <c r="F56" s="165" t="s">
        <v>15</v>
      </c>
      <c r="G56" s="166" t="s">
        <v>16</v>
      </c>
      <c r="H56" s="166" t="s">
        <v>17</v>
      </c>
      <c r="I56" s="166" t="s">
        <v>18</v>
      </c>
      <c r="J56" s="167" t="s">
        <v>19</v>
      </c>
      <c r="K56" s="165" t="s">
        <v>15</v>
      </c>
      <c r="L56" s="166" t="s">
        <v>16</v>
      </c>
      <c r="M56" s="166" t="s">
        <v>17</v>
      </c>
      <c r="N56" s="166" t="s">
        <v>18</v>
      </c>
      <c r="O56" s="167" t="s">
        <v>19</v>
      </c>
      <c r="P56" s="165" t="s">
        <v>15</v>
      </c>
      <c r="Q56" s="166" t="s">
        <v>16</v>
      </c>
      <c r="R56" s="166" t="s">
        <v>17</v>
      </c>
      <c r="S56" s="166" t="s">
        <v>18</v>
      </c>
      <c r="T56" s="167" t="s">
        <v>19</v>
      </c>
      <c r="U56" s="165" t="s">
        <v>15</v>
      </c>
      <c r="V56" s="166" t="s">
        <v>16</v>
      </c>
      <c r="W56" s="166" t="s">
        <v>17</v>
      </c>
      <c r="X56" s="166" t="s">
        <v>18</v>
      </c>
      <c r="Y56" s="167" t="s">
        <v>19</v>
      </c>
      <c r="Z56" s="165" t="s">
        <v>15</v>
      </c>
      <c r="AA56" s="166" t="s">
        <v>16</v>
      </c>
      <c r="AB56" s="166" t="s">
        <v>17</v>
      </c>
      <c r="AC56" s="166" t="s">
        <v>18</v>
      </c>
      <c r="AD56" s="167" t="s">
        <v>19</v>
      </c>
      <c r="AE56" s="165" t="s">
        <v>15</v>
      </c>
      <c r="AF56" s="166" t="s">
        <v>16</v>
      </c>
      <c r="AG56" s="166" t="s">
        <v>17</v>
      </c>
      <c r="AH56" s="166" t="s">
        <v>18</v>
      </c>
      <c r="AI56" s="167" t="s">
        <v>19</v>
      </c>
      <c r="AJ56" s="168" t="s">
        <v>15</v>
      </c>
      <c r="AK56" s="4" t="s">
        <v>16</v>
      </c>
      <c r="AL56" s="4" t="s">
        <v>17</v>
      </c>
      <c r="AM56" s="4" t="s">
        <v>18</v>
      </c>
      <c r="AN56" s="169" t="s">
        <v>19</v>
      </c>
      <c r="AO56" s="32" t="s">
        <v>3</v>
      </c>
      <c r="AP56" s="33" t="s">
        <v>20</v>
      </c>
      <c r="AQ56" s="311" t="s">
        <v>3</v>
      </c>
      <c r="AR56" s="33" t="s">
        <v>20</v>
      </c>
      <c r="AT56" s="170"/>
    </row>
    <row r="57" spans="1:46" ht="18.899999999999999" customHeight="1" thickBot="1" x14ac:dyDescent="0.35">
      <c r="A57" s="25"/>
      <c r="B57" s="364" t="s">
        <v>66</v>
      </c>
      <c r="C57" s="365"/>
      <c r="D57" s="34">
        <f>SUM(D58:D62)</f>
        <v>93</v>
      </c>
      <c r="E57" s="35">
        <f>SUM(E58:E62)</f>
        <v>23</v>
      </c>
      <c r="F57" s="32">
        <f>SUM(F58:F62)</f>
        <v>0</v>
      </c>
      <c r="G57" s="36">
        <f>SUM(G58:G62)</f>
        <v>0</v>
      </c>
      <c r="H57" s="36">
        <f>SUM(H58:H62)</f>
        <v>0</v>
      </c>
      <c r="I57" s="36"/>
      <c r="J57" s="37">
        <f>SUM(J58:J62)</f>
        <v>0</v>
      </c>
      <c r="K57" s="34">
        <f>SUM(K58:K62)</f>
        <v>0</v>
      </c>
      <c r="L57" s="36">
        <f>SUM(L58:L62)</f>
        <v>0</v>
      </c>
      <c r="M57" s="36">
        <f>SUM(M58:M62)</f>
        <v>0</v>
      </c>
      <c r="N57" s="36"/>
      <c r="O57" s="35">
        <f>SUM(O58:O62)</f>
        <v>0</v>
      </c>
      <c r="P57" s="32">
        <f>SUM(P58:P62)</f>
        <v>0</v>
      </c>
      <c r="Q57" s="36">
        <f>SUM(Q58:Q62)</f>
        <v>0</v>
      </c>
      <c r="R57" s="36">
        <f>SUM(R58:R62)</f>
        <v>0</v>
      </c>
      <c r="S57" s="36"/>
      <c r="T57" s="37">
        <f>SUM(T58:T62)</f>
        <v>0</v>
      </c>
      <c r="U57" s="34">
        <f>SUM(U58:U62)</f>
        <v>0</v>
      </c>
      <c r="V57" s="36">
        <f>SUM(V58:V62)</f>
        <v>0</v>
      </c>
      <c r="W57" s="36">
        <f>SUM(W58:W62)</f>
        <v>0</v>
      </c>
      <c r="X57" s="36"/>
      <c r="Y57" s="35">
        <f>SUM(Y58:Y62)</f>
        <v>0</v>
      </c>
      <c r="Z57" s="32">
        <f>SUM(Z58:Z62)</f>
        <v>9</v>
      </c>
      <c r="AA57" s="36">
        <f>SUM(AA58:AA62)</f>
        <v>0</v>
      </c>
      <c r="AB57" s="36">
        <f>SUM(AB58:AB62)</f>
        <v>12</v>
      </c>
      <c r="AC57" s="36"/>
      <c r="AD57" s="37">
        <f>SUM(AD58:AD62)</f>
        <v>5</v>
      </c>
      <c r="AE57" s="34">
        <f>SUM(AE58:AE62)</f>
        <v>33</v>
      </c>
      <c r="AF57" s="36">
        <f>SUM(AF58:AF62)</f>
        <v>18</v>
      </c>
      <c r="AG57" s="36">
        <f>SUM(AG58:AG62)</f>
        <v>21</v>
      </c>
      <c r="AH57" s="36"/>
      <c r="AI57" s="35">
        <f>SUM(AI58:AI62)</f>
        <v>18</v>
      </c>
      <c r="AJ57" s="32">
        <f>SUM(AJ58:AJ62)</f>
        <v>0</v>
      </c>
      <c r="AK57" s="36">
        <f>SUM(AK58:AK62)</f>
        <v>0</v>
      </c>
      <c r="AL57" s="36">
        <f>SUM(AL58:AL62)</f>
        <v>0</v>
      </c>
      <c r="AM57" s="36"/>
      <c r="AN57" s="35">
        <f>SUM(AN58:AN62)</f>
        <v>0</v>
      </c>
      <c r="AO57" s="171"/>
      <c r="AP57" s="81"/>
      <c r="AQ57" s="171"/>
      <c r="AR57" s="81"/>
    </row>
    <row r="58" spans="1:46" ht="18.899999999999999" customHeight="1" x14ac:dyDescent="0.25">
      <c r="A58" s="43">
        <f>A50+1</f>
        <v>36</v>
      </c>
      <c r="B58" s="82" t="s">
        <v>396</v>
      </c>
      <c r="C58" s="83" t="s">
        <v>67</v>
      </c>
      <c r="D58" s="46">
        <f>SUM(F58:H58,K58:M58,P58:R58,U58:W58,Z58:AB58,AE58:AG58,AJ58:AL58)</f>
        <v>21</v>
      </c>
      <c r="E58" s="47">
        <f>SUM(J58,O58,T58,Y58,AD58,AI58,AN58)</f>
        <v>5</v>
      </c>
      <c r="F58" s="55"/>
      <c r="G58" s="172"/>
      <c r="H58" s="47"/>
      <c r="I58" s="53"/>
      <c r="J58" s="84"/>
      <c r="K58" s="47"/>
      <c r="L58" s="52"/>
      <c r="M58" s="47"/>
      <c r="N58" s="53"/>
      <c r="O58" s="84"/>
      <c r="P58" s="47"/>
      <c r="Q58" s="52"/>
      <c r="R58" s="47"/>
      <c r="S58" s="53"/>
      <c r="T58" s="84"/>
      <c r="U58" s="47"/>
      <c r="V58" s="52"/>
      <c r="W58" s="47"/>
      <c r="X58" s="53"/>
      <c r="Y58" s="84"/>
      <c r="Z58" s="47">
        <v>9</v>
      </c>
      <c r="AA58" s="52">
        <v>0</v>
      </c>
      <c r="AB58" s="47">
        <v>12</v>
      </c>
      <c r="AC58" s="53" t="s">
        <v>23</v>
      </c>
      <c r="AD58" s="84">
        <v>5</v>
      </c>
      <c r="AE58" s="55"/>
      <c r="AF58" s="52"/>
      <c r="AG58" s="47"/>
      <c r="AH58" s="53"/>
      <c r="AI58" s="84"/>
      <c r="AJ58" s="55"/>
      <c r="AK58" s="52"/>
      <c r="AL58" s="47"/>
      <c r="AM58" s="53"/>
      <c r="AN58" s="84"/>
      <c r="AO58" s="330" t="s">
        <v>329</v>
      </c>
      <c r="AP58" s="56" t="s">
        <v>54</v>
      </c>
      <c r="AQ58" s="330" t="s">
        <v>271</v>
      </c>
      <c r="AR58" s="56" t="s">
        <v>67</v>
      </c>
    </row>
    <row r="59" spans="1:46" ht="18.899999999999999" customHeight="1" x14ac:dyDescent="0.25">
      <c r="A59" s="57">
        <f>A58+1</f>
        <v>37</v>
      </c>
      <c r="B59" s="86" t="s">
        <v>397</v>
      </c>
      <c r="C59" s="173" t="s">
        <v>68</v>
      </c>
      <c r="D59" s="60">
        <f>SUM(F59:H59,K59:M59,P59:R59,U59:W59,Z59:AB59,AE59:AG59,AJ59:AL59)</f>
        <v>18</v>
      </c>
      <c r="E59" s="61">
        <f>SUM(J59,O59,T59,Y59,AD59,AI59,AN59)</f>
        <v>4</v>
      </c>
      <c r="F59" s="60"/>
      <c r="G59" s="63"/>
      <c r="H59" s="61"/>
      <c r="I59" s="64"/>
      <c r="J59" s="87"/>
      <c r="K59" s="60"/>
      <c r="L59" s="88"/>
      <c r="M59" s="61"/>
      <c r="N59" s="63"/>
      <c r="O59" s="87"/>
      <c r="P59" s="61"/>
      <c r="Q59" s="63"/>
      <c r="R59" s="61"/>
      <c r="S59" s="63"/>
      <c r="T59" s="87"/>
      <c r="U59" s="61"/>
      <c r="V59" s="63"/>
      <c r="W59" s="61"/>
      <c r="X59" s="64"/>
      <c r="Y59" s="87"/>
      <c r="Z59" s="62"/>
      <c r="AA59" s="63"/>
      <c r="AB59" s="88"/>
      <c r="AC59" s="64"/>
      <c r="AD59" s="87"/>
      <c r="AE59" s="62">
        <v>9</v>
      </c>
      <c r="AF59" s="63">
        <v>0</v>
      </c>
      <c r="AG59" s="61">
        <v>9</v>
      </c>
      <c r="AH59" s="64" t="s">
        <v>23</v>
      </c>
      <c r="AI59" s="87">
        <v>4</v>
      </c>
      <c r="AJ59" s="62"/>
      <c r="AK59" s="63"/>
      <c r="AL59" s="61"/>
      <c r="AM59" s="64"/>
      <c r="AN59" s="87"/>
      <c r="AO59" s="325" t="s">
        <v>319</v>
      </c>
      <c r="AP59" s="89" t="s">
        <v>34</v>
      </c>
      <c r="AQ59" s="325" t="s">
        <v>272</v>
      </c>
      <c r="AR59" s="89" t="s">
        <v>68</v>
      </c>
    </row>
    <row r="60" spans="1:46" ht="18.899999999999999" customHeight="1" x14ac:dyDescent="0.25">
      <c r="A60" s="57">
        <f>A59+1</f>
        <v>38</v>
      </c>
      <c r="B60" s="113" t="s">
        <v>398</v>
      </c>
      <c r="C60" s="173" t="s">
        <v>69</v>
      </c>
      <c r="D60" s="60">
        <f>SUM(F60:H60,K60:M60,P60:R60,U60:W60,Z60:AB60,AE60:AG60,AJ60:AL60)</f>
        <v>15</v>
      </c>
      <c r="E60" s="61">
        <f>SUM(J60,O60,T60,Y60,AD60,AI60,AN60)</f>
        <v>4</v>
      </c>
      <c r="F60" s="144"/>
      <c r="G60" s="114"/>
      <c r="H60" s="147"/>
      <c r="I60" s="114"/>
      <c r="J60" s="146"/>
      <c r="K60" s="144"/>
      <c r="L60" s="147"/>
      <c r="M60" s="147"/>
      <c r="N60" s="114"/>
      <c r="O60" s="146"/>
      <c r="P60" s="144"/>
      <c r="Q60" s="114"/>
      <c r="R60" s="147"/>
      <c r="S60" s="114"/>
      <c r="T60" s="146"/>
      <c r="U60" s="144"/>
      <c r="V60" s="147"/>
      <c r="W60" s="147"/>
      <c r="X60" s="114"/>
      <c r="Y60" s="146"/>
      <c r="Z60" s="144"/>
      <c r="AA60" s="147"/>
      <c r="AB60" s="147"/>
      <c r="AC60" s="114"/>
      <c r="AD60" s="146"/>
      <c r="AE60" s="144">
        <v>6</v>
      </c>
      <c r="AF60" s="114">
        <v>9</v>
      </c>
      <c r="AG60" s="147">
        <v>0</v>
      </c>
      <c r="AH60" s="114" t="s">
        <v>23</v>
      </c>
      <c r="AI60" s="146">
        <v>4</v>
      </c>
      <c r="AJ60" s="144"/>
      <c r="AK60" s="114"/>
      <c r="AL60" s="147"/>
      <c r="AM60" s="114"/>
      <c r="AN60" s="146"/>
      <c r="AO60" s="325" t="s">
        <v>319</v>
      </c>
      <c r="AP60" s="89" t="s">
        <v>34</v>
      </c>
      <c r="AQ60" s="325" t="s">
        <v>273</v>
      </c>
      <c r="AR60" s="89" t="s">
        <v>69</v>
      </c>
    </row>
    <row r="61" spans="1:46" ht="18.899999999999999" customHeight="1" x14ac:dyDescent="0.25">
      <c r="A61" s="57">
        <f>A60+1</f>
        <v>39</v>
      </c>
      <c r="B61" s="86" t="s">
        <v>399</v>
      </c>
      <c r="C61" s="174" t="s">
        <v>70</v>
      </c>
      <c r="D61" s="60">
        <f>SUM(F61:H61,K61:M61,P61:R61,U61:W61,Z61:AB61,AE61:AG61,AJ61:AL61)</f>
        <v>18</v>
      </c>
      <c r="E61" s="61">
        <f>SUM(J61,O61,T61,Y61,AD61,AI61,AN61)</f>
        <v>4</v>
      </c>
      <c r="F61" s="144"/>
      <c r="G61" s="114"/>
      <c r="H61" s="147"/>
      <c r="I61" s="114"/>
      <c r="J61" s="146"/>
      <c r="K61" s="144"/>
      <c r="L61" s="147"/>
      <c r="M61" s="147"/>
      <c r="N61" s="114"/>
      <c r="O61" s="146"/>
      <c r="P61" s="144"/>
      <c r="Q61" s="114"/>
      <c r="R61" s="147"/>
      <c r="S61" s="114"/>
      <c r="T61" s="146"/>
      <c r="U61" s="144"/>
      <c r="V61" s="147"/>
      <c r="W61" s="147"/>
      <c r="X61" s="114"/>
      <c r="Y61" s="146"/>
      <c r="Z61" s="144"/>
      <c r="AA61" s="147"/>
      <c r="AB61" s="147"/>
      <c r="AC61" s="114"/>
      <c r="AD61" s="146"/>
      <c r="AE61" s="144">
        <v>9</v>
      </c>
      <c r="AF61" s="114">
        <v>9</v>
      </c>
      <c r="AG61" s="147">
        <v>0</v>
      </c>
      <c r="AH61" s="114" t="s">
        <v>23</v>
      </c>
      <c r="AI61" s="146">
        <v>4</v>
      </c>
      <c r="AJ61" s="144"/>
      <c r="AK61" s="114"/>
      <c r="AL61" s="147"/>
      <c r="AM61" s="114"/>
      <c r="AN61" s="146"/>
      <c r="AO61" s="326"/>
      <c r="AP61" s="89"/>
      <c r="AQ61" s="326" t="s">
        <v>274</v>
      </c>
      <c r="AR61" s="89" t="s">
        <v>70</v>
      </c>
    </row>
    <row r="62" spans="1:46" s="155" customFormat="1" ht="18.899999999999999" customHeight="1" thickBot="1" x14ac:dyDescent="0.3">
      <c r="A62" s="69">
        <f>A61+1</f>
        <v>40</v>
      </c>
      <c r="B62" s="90" t="s">
        <v>400</v>
      </c>
      <c r="C62" s="176" t="s">
        <v>71</v>
      </c>
      <c r="D62" s="72">
        <f>SUM(F62:H62,K62:M62,P62:R62,U62:W62,Z62:AB62,AE62:AG62,AJ62:AL62)</f>
        <v>21</v>
      </c>
      <c r="E62" s="73">
        <f>SUM(J62,O62,T62,Y62,AD62,AI62,AN62)</f>
        <v>6</v>
      </c>
      <c r="F62" s="177"/>
      <c r="G62" s="178"/>
      <c r="H62" s="179"/>
      <c r="I62" s="178"/>
      <c r="J62" s="180"/>
      <c r="K62" s="177"/>
      <c r="L62" s="179"/>
      <c r="M62" s="179"/>
      <c r="N62" s="178"/>
      <c r="O62" s="180"/>
      <c r="P62" s="177"/>
      <c r="Q62" s="178"/>
      <c r="R62" s="179"/>
      <c r="S62" s="178"/>
      <c r="T62" s="180"/>
      <c r="U62" s="177"/>
      <c r="V62" s="179"/>
      <c r="W62" s="179"/>
      <c r="X62" s="178"/>
      <c r="Y62" s="180"/>
      <c r="Z62" s="177"/>
      <c r="AA62" s="179"/>
      <c r="AB62" s="179"/>
      <c r="AC62" s="178"/>
      <c r="AD62" s="180"/>
      <c r="AE62" s="177">
        <v>9</v>
      </c>
      <c r="AF62" s="178">
        <v>0</v>
      </c>
      <c r="AG62" s="179">
        <v>12</v>
      </c>
      <c r="AH62" s="178" t="s">
        <v>23</v>
      </c>
      <c r="AI62" s="180">
        <v>6</v>
      </c>
      <c r="AJ62" s="177"/>
      <c r="AK62" s="178"/>
      <c r="AL62" s="179"/>
      <c r="AM62" s="178"/>
      <c r="AN62" s="180"/>
      <c r="AO62" s="327" t="s">
        <v>330</v>
      </c>
      <c r="AP62" s="79" t="s">
        <v>55</v>
      </c>
      <c r="AQ62" s="327" t="s">
        <v>275</v>
      </c>
      <c r="AR62" s="79" t="s">
        <v>71</v>
      </c>
      <c r="AS62" s="156"/>
      <c r="AT62" s="181"/>
    </row>
    <row r="63" spans="1:46" ht="18.899999999999999" customHeight="1" thickBot="1" x14ac:dyDescent="0.35">
      <c r="A63" s="25"/>
      <c r="B63" s="364" t="s">
        <v>72</v>
      </c>
      <c r="C63" s="365"/>
      <c r="D63" s="34">
        <f>SUM(D64:D66)</f>
        <v>27</v>
      </c>
      <c r="E63" s="35">
        <f>SUM(E64:E66)</f>
        <v>10</v>
      </c>
      <c r="F63" s="32">
        <f>SUM(F64:F66)</f>
        <v>0</v>
      </c>
      <c r="G63" s="36">
        <f>SUM(G64:G66)</f>
        <v>0</v>
      </c>
      <c r="H63" s="36">
        <f>SUM(H64:H66)</f>
        <v>0</v>
      </c>
      <c r="I63" s="36"/>
      <c r="J63" s="37">
        <f>SUM(J64:J66)</f>
        <v>0</v>
      </c>
      <c r="K63" s="34">
        <f>SUM(K64:K66)</f>
        <v>0</v>
      </c>
      <c r="L63" s="36">
        <f>SUM(L64:L66)</f>
        <v>0</v>
      </c>
      <c r="M63" s="36">
        <f>SUM(M64:M66)</f>
        <v>0</v>
      </c>
      <c r="N63" s="36"/>
      <c r="O63" s="35">
        <f>SUM(O64:O66)</f>
        <v>0</v>
      </c>
      <c r="P63" s="32">
        <f>SUM(P64:P66)</f>
        <v>0</v>
      </c>
      <c r="Q63" s="36">
        <f>SUM(Q64:Q66)</f>
        <v>9</v>
      </c>
      <c r="R63" s="36">
        <f>SUM(R64:R66)</f>
        <v>0</v>
      </c>
      <c r="S63" s="36"/>
      <c r="T63" s="37">
        <f>SUM(T64:T66)</f>
        <v>3</v>
      </c>
      <c r="U63" s="34">
        <f>SUM(U64:U66)</f>
        <v>0</v>
      </c>
      <c r="V63" s="36">
        <f>SUM(V64:V66)</f>
        <v>0</v>
      </c>
      <c r="W63" s="36">
        <f>SUM(W64:W66)</f>
        <v>0</v>
      </c>
      <c r="X63" s="36"/>
      <c r="Y63" s="35">
        <f>SUM(Y64:Y66)</f>
        <v>0</v>
      </c>
      <c r="Z63" s="32">
        <f>SUM(Z64:Z66)</f>
        <v>0</v>
      </c>
      <c r="AA63" s="36">
        <f>SUM(AA64:AA66)</f>
        <v>0</v>
      </c>
      <c r="AB63" s="36">
        <f>SUM(AB64:AB66)</f>
        <v>0</v>
      </c>
      <c r="AC63" s="36"/>
      <c r="AD63" s="37">
        <f>SUM(AD64:AD66)</f>
        <v>0</v>
      </c>
      <c r="AE63" s="34">
        <f>SUM(AE64:AE66)</f>
        <v>0</v>
      </c>
      <c r="AF63" s="36">
        <f>SUM(AF64:AF66)</f>
        <v>18</v>
      </c>
      <c r="AG63" s="36">
        <f>SUM(AG64:AG66)</f>
        <v>0</v>
      </c>
      <c r="AH63" s="36"/>
      <c r="AI63" s="35">
        <f>SUM(AI64:AI66)</f>
        <v>7</v>
      </c>
      <c r="AJ63" s="32">
        <f>SUM(AJ64:AJ66)</f>
        <v>0</v>
      </c>
      <c r="AK63" s="36">
        <f>SUM(AK64:AK66)</f>
        <v>0</v>
      </c>
      <c r="AL63" s="36">
        <f>SUM(AL64:AL66)</f>
        <v>0</v>
      </c>
      <c r="AM63" s="36"/>
      <c r="AN63" s="35">
        <f>SUM(AN64:AN66)</f>
        <v>0</v>
      </c>
      <c r="AO63" s="171"/>
      <c r="AP63" s="81"/>
      <c r="AQ63" s="171"/>
      <c r="AR63" s="81"/>
      <c r="AS63" s="182"/>
      <c r="AT63" s="183"/>
    </row>
    <row r="64" spans="1:46" ht="18.899999999999999" customHeight="1" x14ac:dyDescent="0.25">
      <c r="A64" s="43">
        <f>A62+1</f>
        <v>41</v>
      </c>
      <c r="B64" s="184"/>
      <c r="C64" s="185" t="s">
        <v>73</v>
      </c>
      <c r="D64" s="14">
        <f t="shared" ref="D64:D69" si="4">SUM(F64:H64,K64:M64,P64:R64,U64:W64,Z64:AB64,AE64:AG64,AJ64:AL64)</f>
        <v>9</v>
      </c>
      <c r="E64" s="17">
        <f t="shared" ref="E64:E69" si="5">SUM(J64,O64,T64,Y64,AD64,AI64,AN64)</f>
        <v>3</v>
      </c>
      <c r="F64" s="186"/>
      <c r="G64" s="48"/>
      <c r="H64" s="51"/>
      <c r="I64" s="48"/>
      <c r="J64" s="50"/>
      <c r="K64" s="47"/>
      <c r="L64" s="52"/>
      <c r="M64" s="47"/>
      <c r="N64" s="53"/>
      <c r="O64" s="54"/>
      <c r="P64" s="186">
        <v>0</v>
      </c>
      <c r="Q64" s="48">
        <v>9</v>
      </c>
      <c r="R64" s="51">
        <v>0</v>
      </c>
      <c r="S64" s="48" t="s">
        <v>28</v>
      </c>
      <c r="T64" s="50">
        <v>3</v>
      </c>
      <c r="U64" s="186"/>
      <c r="V64" s="48"/>
      <c r="W64" s="51"/>
      <c r="X64" s="48"/>
      <c r="Y64" s="50"/>
      <c r="Z64" s="186"/>
      <c r="AA64" s="48"/>
      <c r="AB64" s="51"/>
      <c r="AC64" s="48"/>
      <c r="AD64" s="50"/>
      <c r="AE64" s="17"/>
      <c r="AF64" s="17"/>
      <c r="AG64" s="17"/>
      <c r="AH64" s="17"/>
      <c r="AI64" s="17"/>
      <c r="AJ64" s="186"/>
      <c r="AK64" s="48"/>
      <c r="AL64" s="51"/>
      <c r="AM64" s="48"/>
      <c r="AN64" s="50"/>
      <c r="AO64" s="187"/>
      <c r="AP64" s="188"/>
      <c r="AQ64" s="187"/>
      <c r="AR64" s="188"/>
    </row>
    <row r="65" spans="1:46" ht="18.899999999999999" customHeight="1" x14ac:dyDescent="0.25">
      <c r="A65" s="57">
        <f>A64+1</f>
        <v>42</v>
      </c>
      <c r="B65" s="189"/>
      <c r="C65" s="190" t="s">
        <v>74</v>
      </c>
      <c r="D65" s="60">
        <f t="shared" si="4"/>
        <v>9</v>
      </c>
      <c r="E65" s="61">
        <f t="shared" si="5"/>
        <v>3</v>
      </c>
      <c r="F65" s="62"/>
      <c r="G65" s="63"/>
      <c r="H65" s="88"/>
      <c r="I65" s="63"/>
      <c r="J65" s="65"/>
      <c r="K65" s="62"/>
      <c r="L65" s="63"/>
      <c r="M65" s="88"/>
      <c r="N65" s="63"/>
      <c r="O65" s="65"/>
      <c r="P65" s="62"/>
      <c r="Q65" s="63"/>
      <c r="R65" s="88"/>
      <c r="S65" s="63"/>
      <c r="T65" s="65"/>
      <c r="U65" s="62"/>
      <c r="V65" s="63"/>
      <c r="W65" s="88"/>
      <c r="X65" s="63"/>
      <c r="Y65" s="65"/>
      <c r="Z65" s="62"/>
      <c r="AA65" s="63"/>
      <c r="AB65" s="88"/>
      <c r="AC65" s="63"/>
      <c r="AD65" s="65"/>
      <c r="AE65" s="62">
        <v>0</v>
      </c>
      <c r="AF65" s="63">
        <v>9</v>
      </c>
      <c r="AG65" s="88">
        <v>0</v>
      </c>
      <c r="AH65" s="63" t="s">
        <v>28</v>
      </c>
      <c r="AI65" s="65">
        <v>3</v>
      </c>
      <c r="AJ65" s="62"/>
      <c r="AK65" s="63"/>
      <c r="AL65" s="88"/>
      <c r="AM65" s="63"/>
      <c r="AN65" s="65"/>
      <c r="AO65" s="191"/>
      <c r="AP65" s="192"/>
      <c r="AQ65" s="191"/>
      <c r="AR65" s="192"/>
    </row>
    <row r="66" spans="1:46" ht="18.899999999999999" customHeight="1" thickBot="1" x14ac:dyDescent="0.3">
      <c r="A66" s="69">
        <f>A65+1</f>
        <v>43</v>
      </c>
      <c r="B66" s="193"/>
      <c r="C66" s="194" t="s">
        <v>75</v>
      </c>
      <c r="D66" s="19">
        <f t="shared" si="4"/>
        <v>9</v>
      </c>
      <c r="E66" s="195">
        <f t="shared" si="5"/>
        <v>4</v>
      </c>
      <c r="F66" s="196"/>
      <c r="G66" s="197"/>
      <c r="H66" s="198"/>
      <c r="I66" s="197"/>
      <c r="J66" s="199"/>
      <c r="K66" s="196"/>
      <c r="L66" s="197"/>
      <c r="M66" s="198"/>
      <c r="N66" s="197"/>
      <c r="O66" s="199"/>
      <c r="P66" s="196"/>
      <c r="Q66" s="197"/>
      <c r="R66" s="198"/>
      <c r="S66" s="197"/>
      <c r="T66" s="199"/>
      <c r="U66" s="196"/>
      <c r="V66" s="197"/>
      <c r="W66" s="198"/>
      <c r="X66" s="197"/>
      <c r="Y66" s="199"/>
      <c r="Z66" s="196"/>
      <c r="AA66" s="197"/>
      <c r="AB66" s="198"/>
      <c r="AC66" s="197"/>
      <c r="AD66" s="199"/>
      <c r="AE66" s="196">
        <v>0</v>
      </c>
      <c r="AF66" s="197">
        <v>9</v>
      </c>
      <c r="AG66" s="198">
        <v>0</v>
      </c>
      <c r="AH66" s="197" t="s">
        <v>28</v>
      </c>
      <c r="AI66" s="199">
        <v>4</v>
      </c>
      <c r="AJ66" s="196"/>
      <c r="AK66" s="197"/>
      <c r="AL66" s="198"/>
      <c r="AM66" s="197"/>
      <c r="AN66" s="199"/>
      <c r="AO66" s="200"/>
      <c r="AP66" s="201"/>
      <c r="AQ66" s="200"/>
      <c r="AR66" s="201"/>
    </row>
    <row r="67" spans="1:46" ht="18.899999999999999" customHeight="1" x14ac:dyDescent="0.25">
      <c r="A67" s="43">
        <f>A66+1</f>
        <v>44</v>
      </c>
      <c r="B67" s="184" t="s">
        <v>335</v>
      </c>
      <c r="C67" s="185" t="s">
        <v>76</v>
      </c>
      <c r="D67" s="14">
        <f t="shared" si="4"/>
        <v>9</v>
      </c>
      <c r="E67" s="17">
        <f t="shared" si="5"/>
        <v>4</v>
      </c>
      <c r="F67" s="186"/>
      <c r="G67" s="48"/>
      <c r="H67" s="51"/>
      <c r="I67" s="48"/>
      <c r="J67" s="50"/>
      <c r="K67" s="186"/>
      <c r="L67" s="48"/>
      <c r="M67" s="51"/>
      <c r="N67" s="48"/>
      <c r="O67" s="50"/>
      <c r="P67" s="186"/>
      <c r="Q67" s="49"/>
      <c r="R67" s="51"/>
      <c r="S67" s="48"/>
      <c r="T67" s="50"/>
      <c r="U67" s="186"/>
      <c r="V67" s="48"/>
      <c r="W67" s="51"/>
      <c r="X67" s="48"/>
      <c r="Y67" s="50"/>
      <c r="Z67" s="14">
        <v>0</v>
      </c>
      <c r="AA67" s="48">
        <v>0</v>
      </c>
      <c r="AB67" s="48">
        <v>9</v>
      </c>
      <c r="AC67" s="48" t="s">
        <v>28</v>
      </c>
      <c r="AD67" s="50">
        <v>4</v>
      </c>
      <c r="AE67" s="186"/>
      <c r="AF67" s="48"/>
      <c r="AG67" s="51"/>
      <c r="AH67" s="48"/>
      <c r="AI67" s="50"/>
      <c r="AJ67" s="186"/>
      <c r="AK67" s="48"/>
      <c r="AL67" s="51"/>
      <c r="AM67" s="48"/>
      <c r="AN67" s="50"/>
      <c r="AO67" s="236"/>
      <c r="AP67" s="237"/>
      <c r="AQ67" s="236" t="s">
        <v>276</v>
      </c>
      <c r="AR67" s="237" t="s">
        <v>76</v>
      </c>
    </row>
    <row r="68" spans="1:46" ht="18.899999999999999" customHeight="1" x14ac:dyDescent="0.25">
      <c r="A68" s="57">
        <f>A67+1</f>
        <v>45</v>
      </c>
      <c r="B68" s="86" t="s">
        <v>336</v>
      </c>
      <c r="C68" s="190" t="s">
        <v>77</v>
      </c>
      <c r="D68" s="60">
        <f t="shared" si="4"/>
        <v>0</v>
      </c>
      <c r="E68" s="61">
        <f t="shared" si="5"/>
        <v>4</v>
      </c>
      <c r="F68" s="62"/>
      <c r="G68" s="63"/>
      <c r="H68" s="88"/>
      <c r="I68" s="63"/>
      <c r="J68" s="65"/>
      <c r="K68" s="62"/>
      <c r="L68" s="63"/>
      <c r="M68" s="88"/>
      <c r="N68" s="63"/>
      <c r="O68" s="65"/>
      <c r="P68" s="62"/>
      <c r="Q68" s="64"/>
      <c r="R68" s="88"/>
      <c r="S68" s="63"/>
      <c r="T68" s="65"/>
      <c r="U68" s="62"/>
      <c r="V68" s="63"/>
      <c r="W68" s="88"/>
      <c r="X68" s="63"/>
      <c r="Y68" s="65"/>
      <c r="Z68" s="62"/>
      <c r="AA68" s="63"/>
      <c r="AB68" s="88"/>
      <c r="AC68" s="63"/>
      <c r="AD68" s="65"/>
      <c r="AE68" s="62"/>
      <c r="AF68" s="63"/>
      <c r="AG68" s="88"/>
      <c r="AH68" s="63" t="s">
        <v>28</v>
      </c>
      <c r="AI68" s="65">
        <v>4</v>
      </c>
      <c r="AJ68" s="62"/>
      <c r="AK68" s="63"/>
      <c r="AL68" s="88"/>
      <c r="AM68" s="63"/>
      <c r="AN68" s="65"/>
      <c r="AO68" s="191"/>
      <c r="AP68" s="192"/>
      <c r="AQ68" s="191" t="s">
        <v>277</v>
      </c>
      <c r="AR68" s="192" t="s">
        <v>77</v>
      </c>
    </row>
    <row r="69" spans="1:46" ht="18.899999999999999" customHeight="1" thickBot="1" x14ac:dyDescent="0.3">
      <c r="A69" s="202">
        <f>A68+1</f>
        <v>46</v>
      </c>
      <c r="B69" s="193" t="s">
        <v>337</v>
      </c>
      <c r="C69" s="194" t="s">
        <v>78</v>
      </c>
      <c r="D69" s="19">
        <f t="shared" si="4"/>
        <v>0</v>
      </c>
      <c r="E69" s="195">
        <f t="shared" si="5"/>
        <v>11</v>
      </c>
      <c r="F69" s="196"/>
      <c r="G69" s="197"/>
      <c r="H69" s="198"/>
      <c r="I69" s="197"/>
      <c r="J69" s="199"/>
      <c r="K69" s="196"/>
      <c r="L69" s="197"/>
      <c r="M69" s="198"/>
      <c r="N69" s="197"/>
      <c r="O69" s="199"/>
      <c r="P69" s="196"/>
      <c r="Q69" s="197"/>
      <c r="R69" s="198"/>
      <c r="S69" s="197"/>
      <c r="T69" s="199"/>
      <c r="U69" s="196"/>
      <c r="V69" s="197"/>
      <c r="W69" s="198"/>
      <c r="X69" s="197"/>
      <c r="Y69" s="199"/>
      <c r="Z69" s="196"/>
      <c r="AA69" s="197"/>
      <c r="AB69" s="198"/>
      <c r="AC69" s="197"/>
      <c r="AD69" s="199"/>
      <c r="AE69" s="196"/>
      <c r="AF69" s="197"/>
      <c r="AG69" s="198"/>
      <c r="AH69" s="197"/>
      <c r="AI69" s="199"/>
      <c r="AJ69" s="196"/>
      <c r="AK69" s="197"/>
      <c r="AL69" s="198"/>
      <c r="AM69" s="197" t="s">
        <v>61</v>
      </c>
      <c r="AN69" s="199">
        <v>11</v>
      </c>
      <c r="AO69" s="200"/>
      <c r="AP69" s="203"/>
      <c r="AQ69" s="200" t="s">
        <v>278</v>
      </c>
      <c r="AR69" s="203" t="s">
        <v>78</v>
      </c>
    </row>
    <row r="70" spans="1:46" ht="18.899999999999999" customHeight="1" x14ac:dyDescent="0.25">
      <c r="A70" s="204"/>
      <c r="B70" s="205"/>
      <c r="C70" s="206" t="s">
        <v>79</v>
      </c>
      <c r="D70" s="207">
        <f>SUM(D8+D14+D19+D23+D26+D28+D31+D45+D57+D63+D69+D68+D67)</f>
        <v>657</v>
      </c>
      <c r="E70" s="208">
        <f>SUM(E8+E14+E19+E23+E26+E28+E31+E45+E57+E63+E67+E68+E69)+E132</f>
        <v>210</v>
      </c>
      <c r="F70" s="207">
        <f>SUM(F8+F14+F19+F23+F26+F28+F31+F45+F57+F63+F67+F68+F69+F132)</f>
        <v>39</v>
      </c>
      <c r="G70" s="208">
        <f>SUM(G8+G14+G19+G23+G26+G28+G31+G45+G57+G67+G68+G69+G63)</f>
        <v>36</v>
      </c>
      <c r="H70" s="208">
        <f>SUM(H8+H14+H19+H23+H26+H28+H31+H45+H57+H63+H67+H68+H69)</f>
        <v>24</v>
      </c>
      <c r="I70" s="208"/>
      <c r="J70" s="209">
        <f>SUM(J8+J14+J19+J23+J26+J28+J31+J45+J57+J63+J67+J68+J69+J132)</f>
        <v>28</v>
      </c>
      <c r="K70" s="207">
        <f>SUM(K8+K14+K19+K23+K26+K45+K28+K31+K57+K63+K67+K68+K69)</f>
        <v>57</v>
      </c>
      <c r="L70" s="208">
        <f>SUM(L8+L14+L19+L23+L26+L28+L31+L45+L57+L63+L67+L68+L69)</f>
        <v>48</v>
      </c>
      <c r="M70" s="208">
        <f>SUM(M8+M14+M19+M23+M26+M28+M31+M45+M57+M63+M67+M68+M69)</f>
        <v>24</v>
      </c>
      <c r="N70" s="208"/>
      <c r="O70" s="209">
        <f>SUM(O8+O14+O19+O23+O26+O28+O31+O45+O57+O63+O67+O68+O69+O132)</f>
        <v>31</v>
      </c>
      <c r="P70" s="207">
        <f>SUM(P8+P14+P19+P23+P26+P28+P31+P45+P57+P63+P67+P68+P69)</f>
        <v>42</v>
      </c>
      <c r="Q70" s="208">
        <f>SUM(Q8+Q14+Q19+Q23+Q26+Q28+Q31+Q45+Q57+Q63+Q67+Q68+Q69)</f>
        <v>45</v>
      </c>
      <c r="R70" s="208">
        <f>SUM(R8+R14+R19+R23+R26+R28+R31+R45+R57+R63+R67+R68+R69)</f>
        <v>21</v>
      </c>
      <c r="S70" s="208"/>
      <c r="T70" s="209">
        <f>SUM(T8+T14+T19+T23+T26+T28+T31+T45+T57+T63+T67+T68+T69+T132)</f>
        <v>31</v>
      </c>
      <c r="U70" s="207">
        <f>SUM(U8+U14+U19+U23+U26+U28+U31+U45+U57+U63+U67+U68+U69)</f>
        <v>66</v>
      </c>
      <c r="V70" s="208">
        <f>SUM(V8+V14+V19+V23+V26+V28+V31+V45+V57+V63+V67+V68+V69)</f>
        <v>15</v>
      </c>
      <c r="W70" s="208">
        <f>SUM(W8+W14+W19+W23+W26+W28+W31+W45+W57+W63+W67+W68+W69)</f>
        <v>48</v>
      </c>
      <c r="X70" s="208"/>
      <c r="Y70" s="209">
        <f>SUM(Y8+Y14+Y19+Y23+Y26+Y28+Y31+Y45+Y57+Y63+Y67+Y68+Y69+Y132)</f>
        <v>33</v>
      </c>
      <c r="Z70" s="207">
        <f>SUM(Z8+Z14+Z19+Z23+Z26+Z28+Z31+Z45+Z57+Z63+Z67+Z68+Z69)</f>
        <v>42</v>
      </c>
      <c r="AA70" s="208">
        <f>SUM(AA8+AA14+AA19+AA23+AA26+AA28+AA31+AA45+AA57+AA63+AA67+AA68+AA69)</f>
        <v>0</v>
      </c>
      <c r="AB70" s="208">
        <f>SUM(AB8+AB14+AB19+AB23+AB26+AB28+AB31+AB45+AB57+AB63+AB67+AB68+AB69)</f>
        <v>60</v>
      </c>
      <c r="AC70" s="208"/>
      <c r="AD70" s="209">
        <f>SUM(AD8+AD14+AD19+AD23+AD26+AD28+AD31+AD45+AD57+AD63+AD67+AD68+AD69+AD132)</f>
        <v>30</v>
      </c>
      <c r="AE70" s="207">
        <f>SUM(AE8+AE14+AE19+AE23+AE26+AE28+AE31+AE45+AE57+AE63+AE67+AE68+AE69)</f>
        <v>33</v>
      </c>
      <c r="AF70" s="208">
        <f>SUM(AF8+AF14+AF19+AF23+AF26+AF28+AF31+AF45+AF57+AF63+AF67+AF68+AF69)</f>
        <v>36</v>
      </c>
      <c r="AG70" s="208">
        <f>SUM(AG8+AG14+AG19+AG23+AG26+AG28+AG31+AG45+AG57+AG63+AG67+AG68+AG69)</f>
        <v>21</v>
      </c>
      <c r="AH70" s="208"/>
      <c r="AI70" s="209">
        <f>SUM(AI8+AI14+AI19+AI23+AI26+AI28+AI31+AI45+AI57+AI63+AI67+AI68+AI69+AI132)</f>
        <v>29</v>
      </c>
      <c r="AJ70" s="207">
        <f>SUM(AJ8+AJ14+AJ19+AJ23+AJ26+AJ28+AJ31+AJ45+AJ57+AJ63+AJ67+AJ68+AJ69+AJ132)</f>
        <v>0</v>
      </c>
      <c r="AK70" s="208">
        <f>SUM(AK8+AK14+AK19+AK23+AK26+AK28+AK31+AK45+AK57+AK67+AK68+AK69+AK63)</f>
        <v>0</v>
      </c>
      <c r="AL70" s="208">
        <f>SUM(AL8+AL14+AL19+AL23+AL26+AL28+AL31+AL45+AL57+AL67+AL68+AL69+AL63)</f>
        <v>0</v>
      </c>
      <c r="AM70" s="208"/>
      <c r="AN70" s="209">
        <f>AN69+AN132</f>
        <v>28</v>
      </c>
      <c r="AO70" s="204">
        <f>J70+O70+T70+Y70+AD70+AI70+AN70</f>
        <v>210</v>
      </c>
      <c r="AP70" s="210" t="s">
        <v>146</v>
      </c>
      <c r="AQ70" s="317"/>
      <c r="AR70" s="210"/>
    </row>
    <row r="71" spans="1:46" ht="18.899999999999999" customHeight="1" x14ac:dyDescent="0.25">
      <c r="C71" s="211" t="s">
        <v>80</v>
      </c>
      <c r="D71" s="144"/>
      <c r="E71" s="148"/>
      <c r="F71" s="144">
        <f>SUM(F70,G70,H70)</f>
        <v>99</v>
      </c>
      <c r="G71" s="114"/>
      <c r="H71" s="114"/>
      <c r="I71" s="114"/>
      <c r="J71" s="146"/>
      <c r="K71" s="144">
        <f>SUM(K70,L70,M70)</f>
        <v>129</v>
      </c>
      <c r="L71" s="114"/>
      <c r="M71" s="114"/>
      <c r="N71" s="114"/>
      <c r="O71" s="146"/>
      <c r="P71" s="144">
        <f>SUM(P70,Q70,R70)</f>
        <v>108</v>
      </c>
      <c r="Q71" s="114"/>
      <c r="R71" s="114"/>
      <c r="S71" s="114"/>
      <c r="T71" s="146"/>
      <c r="U71" s="144">
        <f>SUM(U70,V70,W70)</f>
        <v>129</v>
      </c>
      <c r="V71" s="114"/>
      <c r="W71" s="114"/>
      <c r="X71" s="114"/>
      <c r="Y71" s="146"/>
      <c r="Z71" s="144">
        <f>SUM(Z70,AA70,AB70)</f>
        <v>102</v>
      </c>
      <c r="AA71" s="114"/>
      <c r="AB71" s="114"/>
      <c r="AC71" s="114"/>
      <c r="AD71" s="146"/>
      <c r="AE71" s="144">
        <f>SUM(AE70,AF70,AG70)</f>
        <v>90</v>
      </c>
      <c r="AF71" s="114"/>
      <c r="AG71" s="114"/>
      <c r="AH71" s="114"/>
      <c r="AI71" s="146"/>
      <c r="AJ71" s="144">
        <f>SUM(AJ70,AK70,AL70)</f>
        <v>0</v>
      </c>
      <c r="AK71" s="114"/>
      <c r="AL71" s="114"/>
      <c r="AM71" s="114"/>
      <c r="AN71" s="146"/>
      <c r="AO71" s="212">
        <f>SUM(F71:AN71)</f>
        <v>657</v>
      </c>
      <c r="AP71" s="12" t="s">
        <v>147</v>
      </c>
      <c r="AQ71" s="318"/>
    </row>
    <row r="72" spans="1:46" ht="18.899999999999999" customHeight="1" x14ac:dyDescent="0.25">
      <c r="C72" s="213" t="s">
        <v>81</v>
      </c>
      <c r="D72" s="60"/>
      <c r="E72" s="65"/>
      <c r="F72" s="60"/>
      <c r="G72" s="63"/>
      <c r="H72" s="63"/>
      <c r="I72" s="63">
        <f>COUNTIF(I$9:I$69,"v")</f>
        <v>2</v>
      </c>
      <c r="J72" s="87"/>
      <c r="K72" s="60"/>
      <c r="L72" s="63"/>
      <c r="M72" s="63"/>
      <c r="N72" s="63">
        <f>COUNTIF(N$9:N$69,"v")</f>
        <v>4</v>
      </c>
      <c r="O72" s="87"/>
      <c r="P72" s="60"/>
      <c r="Q72" s="63"/>
      <c r="R72" s="63"/>
      <c r="S72" s="63">
        <f>COUNTIF(S$9:S$69,"v")</f>
        <v>4</v>
      </c>
      <c r="T72" s="87"/>
      <c r="U72" s="60"/>
      <c r="V72" s="63"/>
      <c r="W72" s="63"/>
      <c r="X72" s="63">
        <f>COUNTIF(X9:X69,"v")</f>
        <v>5</v>
      </c>
      <c r="Y72" s="87"/>
      <c r="Z72" s="60"/>
      <c r="AA72" s="63"/>
      <c r="AB72" s="63"/>
      <c r="AC72" s="63">
        <f>COUNTIF(AC9:AC69,"v")</f>
        <v>4</v>
      </c>
      <c r="AD72" s="87"/>
      <c r="AE72" s="60"/>
      <c r="AF72" s="63"/>
      <c r="AG72" s="63"/>
      <c r="AH72" s="63">
        <f>COUNTIF(AH9:AH69,"v")</f>
        <v>4</v>
      </c>
      <c r="AI72" s="87"/>
      <c r="AJ72" s="60"/>
      <c r="AK72" s="63"/>
      <c r="AL72" s="63"/>
      <c r="AM72" s="63">
        <f>COUNTIF(AM9:AM69,"v")</f>
        <v>0</v>
      </c>
      <c r="AN72" s="87"/>
      <c r="AO72" s="214"/>
      <c r="AQ72" s="319"/>
      <c r="AS72" s="182"/>
      <c r="AT72" s="183"/>
    </row>
    <row r="73" spans="1:46" ht="18.899999999999999" customHeight="1" x14ac:dyDescent="0.25">
      <c r="C73" s="215" t="s">
        <v>82</v>
      </c>
      <c r="D73" s="216"/>
      <c r="E73" s="136"/>
      <c r="F73" s="216"/>
      <c r="G73" s="138"/>
      <c r="H73" s="138"/>
      <c r="I73" s="63">
        <f>COUNTIF(I$9:I$69,"é")+COUNTIF(I$127:I$131,"é")+COUNTIF(I$127:I$131,"é")</f>
        <v>4</v>
      </c>
      <c r="J73" s="217"/>
      <c r="K73" s="216"/>
      <c r="L73" s="138"/>
      <c r="M73" s="138"/>
      <c r="N73" s="63">
        <f>COUNTIF(N$9:N$69,"é")+COUNTIF(N$127:N$131,"é")+COUNTIF(N$127:N$131,"é")</f>
        <v>3</v>
      </c>
      <c r="O73" s="217"/>
      <c r="P73" s="216"/>
      <c r="Q73" s="138"/>
      <c r="R73" s="138"/>
      <c r="S73" s="63">
        <f>COUNTIF(S$9:S$69,"é")+COUNTIF(S$127:S$131,"é")</f>
        <v>4</v>
      </c>
      <c r="T73" s="217"/>
      <c r="U73" s="216"/>
      <c r="V73" s="138"/>
      <c r="W73" s="138"/>
      <c r="X73" s="138">
        <f>COUNTIF(X9:X69,"é")+COUNTIF(X$127:X$131,"é")</f>
        <v>3</v>
      </c>
      <c r="Y73" s="217"/>
      <c r="Z73" s="216"/>
      <c r="AA73" s="138"/>
      <c r="AB73" s="138"/>
      <c r="AC73" s="138">
        <f>COUNTIF(AC9:AC69,"é")+COUNTIF(AC$127:AC$131,"é")</f>
        <v>3</v>
      </c>
      <c r="AD73" s="217"/>
      <c r="AE73" s="216"/>
      <c r="AF73" s="138"/>
      <c r="AG73" s="138"/>
      <c r="AH73" s="138">
        <f>COUNTIF(AH9:AH70,"é")+COUNTIF(AH$127:AH$131,"é")</f>
        <v>3</v>
      </c>
      <c r="AI73" s="217"/>
      <c r="AJ73" s="216"/>
      <c r="AK73" s="138"/>
      <c r="AL73" s="138"/>
      <c r="AM73" s="138">
        <f>COUNTIF(AM9:AM70,"é")+COUNTIF(AM$127:AM$131,"é")</f>
        <v>2</v>
      </c>
      <c r="AN73" s="217"/>
    </row>
    <row r="74" spans="1:46" ht="18.899999999999999" customHeight="1" thickBot="1" x14ac:dyDescent="0.3">
      <c r="C74" s="218" t="s">
        <v>83</v>
      </c>
      <c r="D74" s="219"/>
      <c r="E74" s="220"/>
      <c r="F74" s="221"/>
      <c r="G74" s="222"/>
      <c r="H74" s="222"/>
      <c r="I74" s="223">
        <f>COUNTIF(I$9:I$69,"a")</f>
        <v>2</v>
      </c>
      <c r="J74" s="224"/>
      <c r="K74" s="221"/>
      <c r="L74" s="222"/>
      <c r="M74" s="222"/>
      <c r="N74" s="223">
        <f>COUNTIF(N$9:N$69,"a")</f>
        <v>1</v>
      </c>
      <c r="O74" s="224"/>
      <c r="P74" s="221"/>
      <c r="Q74" s="222"/>
      <c r="R74" s="222"/>
      <c r="S74" s="223">
        <f>COUNTIF(S$9:S$69,"a")</f>
        <v>1</v>
      </c>
      <c r="T74" s="224"/>
      <c r="U74" s="221"/>
      <c r="V74" s="222"/>
      <c r="W74" s="222"/>
      <c r="X74" s="222">
        <f>COUNTIF(X8:X69,"a")</f>
        <v>1</v>
      </c>
      <c r="Y74" s="224"/>
      <c r="Z74" s="221"/>
      <c r="AA74" s="222"/>
      <c r="AB74" s="222"/>
      <c r="AC74" s="222">
        <f>COUNTIF(AC9:AC69,"a")</f>
        <v>0</v>
      </c>
      <c r="AD74" s="224"/>
      <c r="AE74" s="221"/>
      <c r="AF74" s="222"/>
      <c r="AG74" s="222"/>
      <c r="AH74" s="222">
        <f>COUNTIF(AH10:AH71,"a")</f>
        <v>0</v>
      </c>
      <c r="AI74" s="224"/>
      <c r="AJ74" s="221"/>
      <c r="AK74" s="222"/>
      <c r="AL74" s="222"/>
      <c r="AM74" s="222">
        <f>COUNTIF(AM10:AM71,"a")</f>
        <v>1</v>
      </c>
      <c r="AN74" s="225"/>
    </row>
    <row r="75" spans="1:46" ht="18.899999999999999" customHeight="1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6" ht="18.899999999999999" customHeight="1" x14ac:dyDescent="0.25">
      <c r="A76" s="6"/>
      <c r="B76" s="6" t="s">
        <v>84</v>
      </c>
      <c r="C76" s="6"/>
      <c r="D76" s="4"/>
      <c r="E76" s="156"/>
      <c r="F76" s="4"/>
      <c r="G76" s="4"/>
      <c r="H76" s="4"/>
      <c r="I76" s="4"/>
      <c r="J76" s="156"/>
      <c r="K76" s="4"/>
      <c r="L76" s="4"/>
      <c r="M76" s="4"/>
      <c r="N76" s="4"/>
      <c r="O76" s="156"/>
      <c r="P76" s="4"/>
      <c r="Q76" s="4"/>
      <c r="R76" s="4"/>
      <c r="S76" s="4"/>
      <c r="T76" s="156"/>
      <c r="U76" s="4"/>
      <c r="V76" s="4"/>
      <c r="W76" s="4"/>
      <c r="X76" s="4"/>
      <c r="Y76" s="156"/>
      <c r="Z76" s="4"/>
      <c r="AA76" s="4"/>
      <c r="AB76" s="4"/>
      <c r="AC76" s="4"/>
      <c r="AD76" s="156"/>
      <c r="AE76" s="4"/>
      <c r="AF76" s="4"/>
      <c r="AG76" s="4"/>
      <c r="AH76" s="4"/>
      <c r="AI76" s="156"/>
      <c r="AJ76" s="4"/>
      <c r="AK76" s="4"/>
      <c r="AL76" s="4"/>
      <c r="AM76" s="4"/>
      <c r="AN76" s="156"/>
      <c r="AO76" s="9"/>
      <c r="AQ76" s="9"/>
    </row>
    <row r="77" spans="1:46" ht="18.899999999999999" customHeight="1" x14ac:dyDescent="0.25">
      <c r="A77" s="6"/>
      <c r="B77" s="7" t="s">
        <v>8</v>
      </c>
      <c r="C77" s="226" t="s">
        <v>85</v>
      </c>
      <c r="D77" s="182" t="s">
        <v>168</v>
      </c>
      <c r="E77" s="227"/>
      <c r="F77" s="4"/>
      <c r="G77" s="4"/>
      <c r="H77" s="4"/>
      <c r="I77" s="4"/>
      <c r="J77" s="156"/>
      <c r="K77" s="4"/>
      <c r="L77" s="4"/>
      <c r="M77" s="4"/>
      <c r="N77" s="4"/>
      <c r="O77" s="156"/>
      <c r="P77" s="4"/>
      <c r="Q77" s="4"/>
      <c r="R77" s="4"/>
      <c r="S77" s="4"/>
      <c r="T77" s="156"/>
      <c r="U77" s="4"/>
      <c r="V77" s="4"/>
      <c r="W77" s="4"/>
      <c r="X77" s="4"/>
      <c r="Y77" s="156"/>
      <c r="Z77" s="4"/>
      <c r="AA77" s="4"/>
      <c r="AB77" s="4"/>
      <c r="AC77" s="4"/>
      <c r="AD77" s="156"/>
      <c r="AE77" s="4"/>
      <c r="AF77" s="4"/>
      <c r="AG77" s="4"/>
      <c r="AH77" s="4"/>
      <c r="AI77" s="156"/>
      <c r="AJ77" s="4"/>
      <c r="AK77" s="4"/>
      <c r="AL77" s="4"/>
      <c r="AM77" s="4"/>
      <c r="AN77" s="156"/>
      <c r="AO77" s="9"/>
      <c r="AQ77" s="9"/>
    </row>
    <row r="78" spans="1:46" ht="18.899999999999999" customHeight="1" x14ac:dyDescent="0.25">
      <c r="A78" s="6"/>
      <c r="B78" s="7" t="s">
        <v>9</v>
      </c>
      <c r="C78" s="226" t="s">
        <v>86</v>
      </c>
      <c r="D78" s="182" t="s">
        <v>167</v>
      </c>
      <c r="E78" s="227"/>
      <c r="F78" s="4"/>
      <c r="G78" s="4"/>
      <c r="H78" s="4"/>
      <c r="I78" s="4"/>
      <c r="J78" s="156"/>
      <c r="K78" s="4"/>
      <c r="L78" s="4"/>
      <c r="M78" s="4"/>
      <c r="N78" s="4"/>
      <c r="O78" s="156"/>
      <c r="P78" s="4"/>
      <c r="Q78" s="4"/>
      <c r="R78" s="4"/>
      <c r="S78" s="4"/>
      <c r="T78" s="156"/>
      <c r="U78" s="4"/>
      <c r="V78" s="4"/>
      <c r="W78" s="4"/>
      <c r="X78" s="4"/>
      <c r="Y78" s="156"/>
      <c r="Z78" s="4"/>
      <c r="AA78" s="4"/>
      <c r="AB78" s="4"/>
      <c r="AC78" s="4"/>
      <c r="AD78" s="156"/>
      <c r="AE78" s="4"/>
      <c r="AF78" s="4"/>
      <c r="AG78" s="4"/>
      <c r="AH78" s="4"/>
      <c r="AI78" s="156"/>
      <c r="AJ78" s="4"/>
      <c r="AK78" s="4"/>
      <c r="AL78" s="4"/>
      <c r="AM78" s="4"/>
      <c r="AN78" s="156"/>
      <c r="AO78" s="9"/>
      <c r="AQ78" s="9"/>
    </row>
    <row r="79" spans="1:46" ht="18.899999999999999" customHeight="1" x14ac:dyDescent="0.25">
      <c r="A79" s="228"/>
      <c r="B79" s="229"/>
      <c r="C79" s="230"/>
      <c r="D79" s="231"/>
      <c r="E79" s="156"/>
      <c r="F79" s="4"/>
      <c r="G79" s="4"/>
      <c r="H79" s="4"/>
      <c r="I79" s="4"/>
      <c r="J79" s="156"/>
      <c r="K79" s="4"/>
      <c r="L79" s="4"/>
      <c r="M79" s="4"/>
      <c r="N79" s="4"/>
      <c r="O79" s="156"/>
      <c r="P79" s="4"/>
      <c r="Q79" s="4"/>
      <c r="R79" s="4"/>
      <c r="S79" s="4"/>
      <c r="T79" s="156"/>
      <c r="U79" s="4"/>
      <c r="V79" s="4"/>
      <c r="W79" s="4"/>
      <c r="X79" s="4"/>
      <c r="Y79" s="156"/>
      <c r="Z79" s="4"/>
      <c r="AA79" s="4"/>
      <c r="AB79" s="4"/>
      <c r="AC79" s="4"/>
      <c r="AD79" s="156"/>
      <c r="AE79" s="4"/>
      <c r="AF79" s="4"/>
      <c r="AG79" s="4"/>
      <c r="AH79" s="4"/>
      <c r="AI79" s="156"/>
      <c r="AJ79" s="4"/>
      <c r="AK79" s="4"/>
      <c r="AL79" s="4"/>
      <c r="AM79" s="4"/>
      <c r="AN79" s="156"/>
      <c r="AO79" s="9"/>
      <c r="AQ79" s="9"/>
    </row>
    <row r="80" spans="1:46" ht="18.899999999999999" customHeight="1" thickBot="1" x14ac:dyDescent="0.3">
      <c r="A80" s="6"/>
      <c r="B80" s="8"/>
      <c r="C80" s="232" t="s">
        <v>87</v>
      </c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8"/>
      <c r="AP80" s="234"/>
      <c r="AQ80" s="240"/>
      <c r="AR80" s="234"/>
    </row>
    <row r="81" spans="1:46" ht="18.899999999999999" customHeight="1" x14ac:dyDescent="0.25">
      <c r="A81" s="13"/>
      <c r="B81" s="354" t="s">
        <v>3</v>
      </c>
      <c r="C81" s="356" t="s">
        <v>4</v>
      </c>
      <c r="D81" s="346" t="s">
        <v>138</v>
      </c>
      <c r="E81" s="15" t="s">
        <v>172</v>
      </c>
      <c r="F81" s="358" t="s">
        <v>6</v>
      </c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16"/>
      <c r="AK81" s="16"/>
      <c r="AL81" s="16"/>
      <c r="AM81" s="17"/>
      <c r="AN81" s="18"/>
      <c r="AO81" s="369"/>
      <c r="AP81" s="370"/>
      <c r="AQ81" s="369"/>
      <c r="AR81" s="370"/>
    </row>
    <row r="82" spans="1:46" ht="18.899999999999999" customHeight="1" thickBot="1" x14ac:dyDescent="0.3">
      <c r="A82" s="161"/>
      <c r="B82" s="355"/>
      <c r="C82" s="357"/>
      <c r="D82" s="347" t="s">
        <v>7</v>
      </c>
      <c r="E82" s="19"/>
      <c r="F82" s="20"/>
      <c r="G82" s="21"/>
      <c r="H82" s="21" t="s">
        <v>8</v>
      </c>
      <c r="I82" s="21"/>
      <c r="J82" s="22"/>
      <c r="K82" s="21"/>
      <c r="L82" s="21"/>
      <c r="M82" s="21" t="s">
        <v>9</v>
      </c>
      <c r="N82" s="21"/>
      <c r="O82" s="22"/>
      <c r="P82" s="21"/>
      <c r="Q82" s="21"/>
      <c r="R82" s="21" t="s">
        <v>10</v>
      </c>
      <c r="S82" s="21"/>
      <c r="T82" s="22"/>
      <c r="U82" s="21"/>
      <c r="V82" s="21"/>
      <c r="W82" s="21" t="s">
        <v>11</v>
      </c>
      <c r="X82" s="21"/>
      <c r="Y82" s="22"/>
      <c r="Z82" s="21"/>
      <c r="AA82" s="21"/>
      <c r="AB82" s="21" t="s">
        <v>12</v>
      </c>
      <c r="AC82" s="21"/>
      <c r="AD82" s="22"/>
      <c r="AE82" s="20"/>
      <c r="AF82" s="21"/>
      <c r="AG82" s="21" t="s">
        <v>13</v>
      </c>
      <c r="AH82" s="21"/>
      <c r="AI82" s="23"/>
      <c r="AJ82" s="20"/>
      <c r="AK82" s="21"/>
      <c r="AL82" s="21" t="s">
        <v>14</v>
      </c>
      <c r="AM82" s="21"/>
      <c r="AN82" s="22"/>
      <c r="AO82" s="371"/>
      <c r="AP82" s="372"/>
      <c r="AQ82" s="371"/>
      <c r="AR82" s="372"/>
    </row>
    <row r="83" spans="1:46" ht="18.899999999999999" customHeight="1" thickBot="1" x14ac:dyDescent="0.3">
      <c r="A83" s="107"/>
      <c r="B83" s="162"/>
      <c r="C83" s="163"/>
      <c r="D83" s="164"/>
      <c r="E83" s="4"/>
      <c r="F83" s="165" t="s">
        <v>15</v>
      </c>
      <c r="G83" s="166" t="s">
        <v>16</v>
      </c>
      <c r="H83" s="166" t="s">
        <v>17</v>
      </c>
      <c r="I83" s="166" t="s">
        <v>18</v>
      </c>
      <c r="J83" s="167" t="s">
        <v>19</v>
      </c>
      <c r="K83" s="165" t="s">
        <v>15</v>
      </c>
      <c r="L83" s="166" t="s">
        <v>16</v>
      </c>
      <c r="M83" s="166" t="s">
        <v>17</v>
      </c>
      <c r="N83" s="166" t="s">
        <v>18</v>
      </c>
      <c r="O83" s="167" t="s">
        <v>19</v>
      </c>
      <c r="P83" s="165" t="s">
        <v>15</v>
      </c>
      <c r="Q83" s="166" t="s">
        <v>16</v>
      </c>
      <c r="R83" s="166" t="s">
        <v>17</v>
      </c>
      <c r="S83" s="166" t="s">
        <v>18</v>
      </c>
      <c r="T83" s="167" t="s">
        <v>19</v>
      </c>
      <c r="U83" s="165" t="s">
        <v>15</v>
      </c>
      <c r="V83" s="166" t="s">
        <v>16</v>
      </c>
      <c r="W83" s="166" t="s">
        <v>17</v>
      </c>
      <c r="X83" s="166" t="s">
        <v>18</v>
      </c>
      <c r="Y83" s="167" t="s">
        <v>19</v>
      </c>
      <c r="Z83" s="165" t="s">
        <v>15</v>
      </c>
      <c r="AA83" s="166" t="s">
        <v>16</v>
      </c>
      <c r="AB83" s="166" t="s">
        <v>17</v>
      </c>
      <c r="AC83" s="166" t="s">
        <v>18</v>
      </c>
      <c r="AD83" s="167" t="s">
        <v>19</v>
      </c>
      <c r="AE83" s="165" t="s">
        <v>15</v>
      </c>
      <c r="AF83" s="166" t="s">
        <v>16</v>
      </c>
      <c r="AG83" s="166" t="s">
        <v>17</v>
      </c>
      <c r="AH83" s="166" t="s">
        <v>18</v>
      </c>
      <c r="AI83" s="167" t="s">
        <v>19</v>
      </c>
      <c r="AJ83" s="168" t="s">
        <v>15</v>
      </c>
      <c r="AK83" s="4" t="s">
        <v>16</v>
      </c>
      <c r="AL83" s="4" t="s">
        <v>17</v>
      </c>
      <c r="AM83" s="4" t="s">
        <v>18</v>
      </c>
      <c r="AN83" s="169" t="s">
        <v>19</v>
      </c>
      <c r="AO83" s="235" t="s">
        <v>3</v>
      </c>
      <c r="AP83" s="18" t="s">
        <v>20</v>
      </c>
      <c r="AQ83" s="320" t="s">
        <v>3</v>
      </c>
      <c r="AR83" s="18" t="s">
        <v>20</v>
      </c>
      <c r="AT83" s="170"/>
    </row>
    <row r="84" spans="1:46" ht="18.899999999999999" customHeight="1" thickBot="1" x14ac:dyDescent="0.35">
      <c r="A84" s="25"/>
      <c r="B84" s="364" t="s">
        <v>66</v>
      </c>
      <c r="C84" s="365"/>
      <c r="D84" s="34">
        <f>SUM(D85:D89)</f>
        <v>93</v>
      </c>
      <c r="E84" s="35">
        <f>SUM(E85:E89)</f>
        <v>23</v>
      </c>
      <c r="F84" s="32">
        <f>SUM(F85:F89)</f>
        <v>0</v>
      </c>
      <c r="G84" s="36">
        <f>SUM(G85:G89)</f>
        <v>0</v>
      </c>
      <c r="H84" s="36">
        <f>SUM(H85:H89)</f>
        <v>0</v>
      </c>
      <c r="I84" s="36"/>
      <c r="J84" s="37">
        <f>SUM(J85:J89)</f>
        <v>0</v>
      </c>
      <c r="K84" s="34">
        <f>SUM(K85:K89)</f>
        <v>0</v>
      </c>
      <c r="L84" s="36">
        <f>SUM(L85:L89)</f>
        <v>0</v>
      </c>
      <c r="M84" s="36">
        <f>SUM(M85:M89)</f>
        <v>0</v>
      </c>
      <c r="N84" s="36"/>
      <c r="O84" s="35">
        <f>SUM(O85:O89)</f>
        <v>0</v>
      </c>
      <c r="P84" s="32">
        <f>SUM(P85:P89)</f>
        <v>0</v>
      </c>
      <c r="Q84" s="36">
        <f>SUM(Q85:Q89)</f>
        <v>0</v>
      </c>
      <c r="R84" s="36">
        <f>SUM(R85:R89)</f>
        <v>0</v>
      </c>
      <c r="S84" s="36"/>
      <c r="T84" s="37">
        <f>SUM(T85:T89)</f>
        <v>0</v>
      </c>
      <c r="U84" s="34">
        <f>SUM(U85:U89)</f>
        <v>0</v>
      </c>
      <c r="V84" s="36">
        <f>SUM(V85:V89)</f>
        <v>0</v>
      </c>
      <c r="W84" s="36">
        <f>SUM(W85:W89)</f>
        <v>0</v>
      </c>
      <c r="X84" s="36"/>
      <c r="Y84" s="35">
        <f>SUM(Y85:Y89)</f>
        <v>0</v>
      </c>
      <c r="Z84" s="32">
        <v>9</v>
      </c>
      <c r="AA84" s="36">
        <f>SUM(AA85:AA89)</f>
        <v>0</v>
      </c>
      <c r="AB84" s="36">
        <v>12</v>
      </c>
      <c r="AC84" s="36"/>
      <c r="AD84" s="37">
        <f>SUM(AD85:AD89)</f>
        <v>5</v>
      </c>
      <c r="AE84" s="34">
        <f>SUM(AE85:AE89)</f>
        <v>33</v>
      </c>
      <c r="AF84" s="36">
        <f>SUM(AF85:AF89)</f>
        <v>18</v>
      </c>
      <c r="AG84" s="36">
        <f>SUM(AG85:AG89)</f>
        <v>21</v>
      </c>
      <c r="AH84" s="36"/>
      <c r="AI84" s="35">
        <f>SUM(AI85:AI89)</f>
        <v>18</v>
      </c>
      <c r="AJ84" s="32">
        <f>SUM(AJ85:AJ89)</f>
        <v>0</v>
      </c>
      <c r="AK84" s="36">
        <f>SUM(AK85:AK89)</f>
        <v>0</v>
      </c>
      <c r="AL84" s="36">
        <f>SUM(AL85:AL89)</f>
        <v>0</v>
      </c>
      <c r="AM84" s="36"/>
      <c r="AN84" s="35">
        <f>SUM(AN85:AN89)</f>
        <v>0</v>
      </c>
      <c r="AO84" s="171"/>
      <c r="AP84" s="81"/>
      <c r="AQ84" s="171"/>
      <c r="AR84" s="81"/>
    </row>
    <row r="85" spans="1:46" ht="18.899999999999999" customHeight="1" x14ac:dyDescent="0.25">
      <c r="A85" s="43">
        <f>A58</f>
        <v>36</v>
      </c>
      <c r="B85" s="82" t="s">
        <v>396</v>
      </c>
      <c r="C85" s="83" t="s">
        <v>67</v>
      </c>
      <c r="D85" s="46">
        <f>SUM(F85:H85,K85:M85,P85:R85,U85:W85,Z85:AB85,AE85:AG85,AJ85:AL85)</f>
        <v>21</v>
      </c>
      <c r="E85" s="47">
        <f>SUM(J85,O85,T85,Y85,AD85,AI85,AN85)</f>
        <v>5</v>
      </c>
      <c r="F85" s="55"/>
      <c r="G85" s="172"/>
      <c r="H85" s="47"/>
      <c r="I85" s="53"/>
      <c r="J85" s="84"/>
      <c r="K85" s="47"/>
      <c r="L85" s="52"/>
      <c r="M85" s="47"/>
      <c r="N85" s="53"/>
      <c r="O85" s="84"/>
      <c r="P85" s="47"/>
      <c r="Q85" s="52"/>
      <c r="R85" s="47"/>
      <c r="S85" s="53"/>
      <c r="T85" s="84"/>
      <c r="U85" s="47"/>
      <c r="V85" s="52"/>
      <c r="W85" s="47"/>
      <c r="X85" s="53"/>
      <c r="Y85" s="84"/>
      <c r="Z85" s="47">
        <v>9</v>
      </c>
      <c r="AA85" s="52">
        <v>0</v>
      </c>
      <c r="AB85" s="47">
        <v>12</v>
      </c>
      <c r="AC85" s="53" t="s">
        <v>23</v>
      </c>
      <c r="AD85" s="84">
        <v>5</v>
      </c>
      <c r="AE85" s="55"/>
      <c r="AF85" s="52"/>
      <c r="AG85" s="47"/>
      <c r="AH85" s="53"/>
      <c r="AI85" s="84"/>
      <c r="AJ85" s="55"/>
      <c r="AK85" s="52"/>
      <c r="AL85" s="47"/>
      <c r="AM85" s="53"/>
      <c r="AN85" s="84"/>
      <c r="AO85" s="86" t="s">
        <v>329</v>
      </c>
      <c r="AP85" s="56" t="s">
        <v>54</v>
      </c>
      <c r="AQ85" s="86" t="s">
        <v>271</v>
      </c>
      <c r="AR85" s="56" t="s">
        <v>67</v>
      </c>
    </row>
    <row r="86" spans="1:46" ht="18.899999999999999" customHeight="1" x14ac:dyDescent="0.25">
      <c r="A86" s="57">
        <f>A85+1</f>
        <v>37</v>
      </c>
      <c r="B86" s="86" t="s">
        <v>401</v>
      </c>
      <c r="C86" s="173" t="s">
        <v>88</v>
      </c>
      <c r="D86" s="60">
        <f>SUM(F86:H86,K86:M86,P86:R86,U86:W86,Z86:AB86,AE86:AG86,AJ86:AL86)</f>
        <v>18</v>
      </c>
      <c r="E86" s="61">
        <f>SUM(J86,O86,T86,Y86,AD86,AI86,AN86)</f>
        <v>4</v>
      </c>
      <c r="F86" s="60"/>
      <c r="G86" s="63"/>
      <c r="H86" s="61"/>
      <c r="I86" s="64"/>
      <c r="J86" s="87"/>
      <c r="K86" s="60"/>
      <c r="L86" s="88"/>
      <c r="M86" s="61"/>
      <c r="N86" s="63"/>
      <c r="O86" s="87"/>
      <c r="P86" s="61"/>
      <c r="Q86" s="63"/>
      <c r="R86" s="61"/>
      <c r="S86" s="63"/>
      <c r="T86" s="87"/>
      <c r="U86" s="61"/>
      <c r="V86" s="63"/>
      <c r="W86" s="61"/>
      <c r="X86" s="64"/>
      <c r="Y86" s="87"/>
      <c r="Z86" s="62"/>
      <c r="AA86" s="63"/>
      <c r="AB86" s="88"/>
      <c r="AC86" s="64"/>
      <c r="AD86" s="87"/>
      <c r="AE86" s="62">
        <v>9</v>
      </c>
      <c r="AF86" s="63">
        <v>0</v>
      </c>
      <c r="AG86" s="61">
        <v>9</v>
      </c>
      <c r="AH86" s="64" t="s">
        <v>23</v>
      </c>
      <c r="AI86" s="87">
        <v>4</v>
      </c>
      <c r="AJ86" s="62"/>
      <c r="AK86" s="63"/>
      <c r="AL86" s="61"/>
      <c r="AM86" s="64"/>
      <c r="AN86" s="87"/>
      <c r="AO86" s="86" t="s">
        <v>329</v>
      </c>
      <c r="AP86" s="89" t="s">
        <v>54</v>
      </c>
      <c r="AQ86" s="86" t="s">
        <v>279</v>
      </c>
      <c r="AR86" s="89" t="s">
        <v>222</v>
      </c>
    </row>
    <row r="87" spans="1:46" ht="18.899999999999999" customHeight="1" x14ac:dyDescent="0.25">
      <c r="A87" s="57">
        <f>A86+1</f>
        <v>38</v>
      </c>
      <c r="B87" s="113" t="s">
        <v>402</v>
      </c>
      <c r="C87" s="173" t="s">
        <v>89</v>
      </c>
      <c r="D87" s="60">
        <f>SUM(F87:H87,K87:M87,P87:R87,U87:W87,Z87:AB87,AE87:AG87,AJ87:AL87)</f>
        <v>18</v>
      </c>
      <c r="E87" s="61">
        <f>SUM(J87,O87,T87,Y87,AD87,AI87,AN87)</f>
        <v>4</v>
      </c>
      <c r="F87" s="144"/>
      <c r="G87" s="114"/>
      <c r="H87" s="147"/>
      <c r="I87" s="114"/>
      <c r="J87" s="146"/>
      <c r="K87" s="144"/>
      <c r="L87" s="147"/>
      <c r="M87" s="147"/>
      <c r="N87" s="114"/>
      <c r="O87" s="146"/>
      <c r="P87" s="144"/>
      <c r="Q87" s="114"/>
      <c r="R87" s="147"/>
      <c r="S87" s="114"/>
      <c r="T87" s="146"/>
      <c r="U87" s="144"/>
      <c r="V87" s="147"/>
      <c r="W87" s="147"/>
      <c r="X87" s="114"/>
      <c r="Y87" s="146"/>
      <c r="Z87" s="144"/>
      <c r="AA87" s="147"/>
      <c r="AB87" s="147"/>
      <c r="AC87" s="114"/>
      <c r="AD87" s="146"/>
      <c r="AE87" s="144">
        <v>9</v>
      </c>
      <c r="AF87" s="114">
        <v>9</v>
      </c>
      <c r="AG87" s="147">
        <v>0</v>
      </c>
      <c r="AH87" s="114" t="s">
        <v>23</v>
      </c>
      <c r="AI87" s="146">
        <v>4</v>
      </c>
      <c r="AJ87" s="144"/>
      <c r="AK87" s="114"/>
      <c r="AL87" s="147"/>
      <c r="AM87" s="114"/>
      <c r="AN87" s="146"/>
      <c r="AO87" s="86" t="s">
        <v>329</v>
      </c>
      <c r="AP87" s="89" t="s">
        <v>54</v>
      </c>
      <c r="AQ87" s="86" t="s">
        <v>280</v>
      </c>
      <c r="AR87" s="89" t="s">
        <v>89</v>
      </c>
    </row>
    <row r="88" spans="1:46" ht="18.899999999999999" customHeight="1" x14ac:dyDescent="0.25">
      <c r="A88" s="57">
        <f>A87+1</f>
        <v>39</v>
      </c>
      <c r="B88" s="86" t="s">
        <v>403</v>
      </c>
      <c r="C88" s="174" t="s">
        <v>90</v>
      </c>
      <c r="D88" s="60">
        <f>SUM(F88:H88,K88:M88,P88:R88,U88:W88,Z88:AB88,AE88:AG88,AJ88:AL88)</f>
        <v>15</v>
      </c>
      <c r="E88" s="61">
        <f>SUM(J88,O88,T88,Y88,AD88,AI88,AN88)</f>
        <v>5</v>
      </c>
      <c r="F88" s="144"/>
      <c r="G88" s="114"/>
      <c r="H88" s="147"/>
      <c r="I88" s="114"/>
      <c r="J88" s="146"/>
      <c r="K88" s="144"/>
      <c r="L88" s="147"/>
      <c r="M88" s="147"/>
      <c r="N88" s="114"/>
      <c r="O88" s="146"/>
      <c r="P88" s="144"/>
      <c r="Q88" s="114"/>
      <c r="R88" s="147"/>
      <c r="S88" s="114"/>
      <c r="T88" s="146"/>
      <c r="U88" s="144"/>
      <c r="V88" s="147"/>
      <c r="W88" s="147"/>
      <c r="X88" s="114"/>
      <c r="Y88" s="146"/>
      <c r="Z88" s="144"/>
      <c r="AA88" s="147"/>
      <c r="AB88" s="147"/>
      <c r="AC88" s="114"/>
      <c r="AD88" s="146"/>
      <c r="AE88" s="144">
        <v>6</v>
      </c>
      <c r="AF88" s="114">
        <v>9</v>
      </c>
      <c r="AG88" s="147">
        <v>0</v>
      </c>
      <c r="AH88" s="114" t="s">
        <v>23</v>
      </c>
      <c r="AI88" s="146">
        <v>5</v>
      </c>
      <c r="AJ88" s="144"/>
      <c r="AK88" s="114"/>
      <c r="AL88" s="147"/>
      <c r="AM88" s="114"/>
      <c r="AN88" s="146"/>
      <c r="AO88" s="97" t="s">
        <v>320</v>
      </c>
      <c r="AP88" s="175" t="s">
        <v>38</v>
      </c>
      <c r="AQ88" s="97" t="s">
        <v>281</v>
      </c>
      <c r="AR88" s="175" t="s">
        <v>90</v>
      </c>
    </row>
    <row r="89" spans="1:46" s="155" customFormat="1" ht="18.899999999999999" customHeight="1" thickBot="1" x14ac:dyDescent="0.3">
      <c r="A89" s="69">
        <f>A88+1</f>
        <v>40</v>
      </c>
      <c r="B89" s="90" t="s">
        <v>404</v>
      </c>
      <c r="C89" s="176" t="s">
        <v>91</v>
      </c>
      <c r="D89" s="72">
        <f>SUM(F89:H89,K89:M89,P89:R89,U89:W89,Z89:AB89,AE89:AG89,AJ89:AL89)</f>
        <v>21</v>
      </c>
      <c r="E89" s="73">
        <f>SUM(J89,O89,T89,Y89,AD89,AI89,AN89)</f>
        <v>5</v>
      </c>
      <c r="F89" s="177"/>
      <c r="G89" s="178"/>
      <c r="H89" s="179"/>
      <c r="I89" s="178"/>
      <c r="J89" s="180"/>
      <c r="K89" s="177"/>
      <c r="L89" s="179"/>
      <c r="M89" s="179"/>
      <c r="N89" s="178"/>
      <c r="O89" s="180"/>
      <c r="P89" s="177"/>
      <c r="Q89" s="178"/>
      <c r="R89" s="179"/>
      <c r="S89" s="178"/>
      <c r="T89" s="180"/>
      <c r="U89" s="177"/>
      <c r="V89" s="179"/>
      <c r="W89" s="179"/>
      <c r="X89" s="178"/>
      <c r="Y89" s="180"/>
      <c r="Z89" s="177"/>
      <c r="AA89" s="179"/>
      <c r="AB89" s="179"/>
      <c r="AC89" s="178"/>
      <c r="AD89" s="180"/>
      <c r="AE89" s="177">
        <v>9</v>
      </c>
      <c r="AF89" s="178">
        <v>0</v>
      </c>
      <c r="AG89" s="179">
        <v>12</v>
      </c>
      <c r="AH89" s="178" t="s">
        <v>23</v>
      </c>
      <c r="AI89" s="180">
        <v>5</v>
      </c>
      <c r="AJ89" s="177"/>
      <c r="AK89" s="178"/>
      <c r="AL89" s="179"/>
      <c r="AM89" s="178"/>
      <c r="AN89" s="180"/>
      <c r="AO89" s="86" t="s">
        <v>332</v>
      </c>
      <c r="AP89" s="79" t="s">
        <v>58</v>
      </c>
      <c r="AQ89" s="86" t="s">
        <v>282</v>
      </c>
      <c r="AR89" s="79" t="s">
        <v>91</v>
      </c>
      <c r="AS89" s="156"/>
      <c r="AT89" s="181"/>
    </row>
    <row r="90" spans="1:46" ht="18.899999999999999" customHeight="1" thickBot="1" x14ac:dyDescent="0.35">
      <c r="A90" s="25"/>
      <c r="B90" s="364" t="s">
        <v>92</v>
      </c>
      <c r="C90" s="365"/>
      <c r="D90" s="34">
        <f>SUM(D91:D93)</f>
        <v>27</v>
      </c>
      <c r="E90" s="35">
        <f>SUM(E91:E93)</f>
        <v>10</v>
      </c>
      <c r="F90" s="32">
        <f>SUM(F91:F93)</f>
        <v>0</v>
      </c>
      <c r="G90" s="36">
        <f>SUM(G91:G93)</f>
        <v>0</v>
      </c>
      <c r="H90" s="36">
        <f>SUM(H91:H93)</f>
        <v>0</v>
      </c>
      <c r="I90" s="36"/>
      <c r="J90" s="37">
        <f>SUM(J91:J93)</f>
        <v>0</v>
      </c>
      <c r="K90" s="34">
        <f>SUM(K91:K93)</f>
        <v>0</v>
      </c>
      <c r="L90" s="36">
        <f>SUM(L91:L93)</f>
        <v>0</v>
      </c>
      <c r="M90" s="36">
        <f>SUM(M91:M93)</f>
        <v>0</v>
      </c>
      <c r="N90" s="36"/>
      <c r="O90" s="35">
        <f>SUM(O91:O93)</f>
        <v>0</v>
      </c>
      <c r="P90" s="32">
        <f>SUM(P91:P93)</f>
        <v>0</v>
      </c>
      <c r="Q90" s="36">
        <f>SUM(Q91:Q93)</f>
        <v>9</v>
      </c>
      <c r="R90" s="36">
        <f>SUM(R91:R93)</f>
        <v>0</v>
      </c>
      <c r="S90" s="36"/>
      <c r="T90" s="37">
        <f>SUM(T91:T93)</f>
        <v>3</v>
      </c>
      <c r="U90" s="34">
        <f>SUM(U91:U93)</f>
        <v>0</v>
      </c>
      <c r="V90" s="36">
        <f>SUM(V91:V93)</f>
        <v>0</v>
      </c>
      <c r="W90" s="36">
        <f>SUM(W91:W93)</f>
        <v>0</v>
      </c>
      <c r="X90" s="36"/>
      <c r="Y90" s="35">
        <f>SUM(Y91:Y93)</f>
        <v>0</v>
      </c>
      <c r="Z90" s="32">
        <f>SUM(Z91:Z93)</f>
        <v>0</v>
      </c>
      <c r="AA90" s="36">
        <f>SUM(AA91:AA93)</f>
        <v>0</v>
      </c>
      <c r="AB90" s="36">
        <f>SUM(AB91:AB93)</f>
        <v>0</v>
      </c>
      <c r="AC90" s="36"/>
      <c r="AD90" s="37">
        <f>SUM(AD91:AD93)</f>
        <v>0</v>
      </c>
      <c r="AE90" s="34">
        <f>SUM(AE91:AE93)</f>
        <v>0</v>
      </c>
      <c r="AF90" s="36">
        <f>SUM(AF91:AF93)</f>
        <v>18</v>
      </c>
      <c r="AG90" s="36">
        <f>SUM(AG91:AG93)</f>
        <v>0</v>
      </c>
      <c r="AH90" s="36"/>
      <c r="AI90" s="35">
        <f>SUM(AI91:AI93)</f>
        <v>7</v>
      </c>
      <c r="AJ90" s="32">
        <f>SUM(AJ91:AJ93)</f>
        <v>0</v>
      </c>
      <c r="AK90" s="36">
        <f>SUM(AK91:AK93)</f>
        <v>0</v>
      </c>
      <c r="AL90" s="36">
        <f>SUM(AL91:AL93)</f>
        <v>0</v>
      </c>
      <c r="AM90" s="36"/>
      <c r="AN90" s="35">
        <f>SUM(AN91:AN93)</f>
        <v>0</v>
      </c>
      <c r="AO90" s="171"/>
      <c r="AP90" s="81"/>
      <c r="AQ90" s="171"/>
      <c r="AR90" s="81"/>
      <c r="AS90" s="182"/>
      <c r="AT90" s="183"/>
    </row>
    <row r="91" spans="1:46" ht="18.899999999999999" customHeight="1" x14ac:dyDescent="0.25">
      <c r="A91" s="43">
        <f>A89+1</f>
        <v>41</v>
      </c>
      <c r="B91" s="184"/>
      <c r="C91" s="185" t="s">
        <v>73</v>
      </c>
      <c r="D91" s="14">
        <f t="shared" ref="D91:D96" si="6">SUM(F91:H91,K91:M91,P91:R91,U91:W91,Z91:AB91,AE91:AG91,AJ91:AL91)</f>
        <v>9</v>
      </c>
      <c r="E91" s="17">
        <f t="shared" ref="E91:E96" si="7">SUM(J91,O91,T91,Y91,AD91,AI91,AN91)</f>
        <v>3</v>
      </c>
      <c r="F91" s="186"/>
      <c r="G91" s="48"/>
      <c r="H91" s="51"/>
      <c r="I91" s="48"/>
      <c r="J91" s="50"/>
      <c r="K91" s="47"/>
      <c r="L91" s="52"/>
      <c r="M91" s="47"/>
      <c r="N91" s="53"/>
      <c r="O91" s="54"/>
      <c r="P91" s="186">
        <v>0</v>
      </c>
      <c r="Q91" s="48">
        <v>9</v>
      </c>
      <c r="R91" s="51">
        <v>0</v>
      </c>
      <c r="S91" s="48" t="s">
        <v>28</v>
      </c>
      <c r="T91" s="50">
        <v>3</v>
      </c>
      <c r="U91" s="186"/>
      <c r="V91" s="48"/>
      <c r="W91" s="51"/>
      <c r="X91" s="48"/>
      <c r="Y91" s="50"/>
      <c r="Z91" s="186"/>
      <c r="AA91" s="48"/>
      <c r="AB91" s="51"/>
      <c r="AC91" s="48"/>
      <c r="AD91" s="50"/>
      <c r="AE91" s="17"/>
      <c r="AF91" s="17"/>
      <c r="AG91" s="17"/>
      <c r="AH91" s="17"/>
      <c r="AI91" s="17"/>
      <c r="AJ91" s="186"/>
      <c r="AK91" s="48"/>
      <c r="AL91" s="51"/>
      <c r="AM91" s="48"/>
      <c r="AN91" s="50"/>
      <c r="AO91" s="187"/>
      <c r="AP91" s="188"/>
      <c r="AQ91" s="187"/>
      <c r="AR91" s="188"/>
    </row>
    <row r="92" spans="1:46" ht="18.899999999999999" customHeight="1" x14ac:dyDescent="0.25">
      <c r="A92" s="57">
        <f>A91+1</f>
        <v>42</v>
      </c>
      <c r="B92" s="189"/>
      <c r="C92" s="190" t="s">
        <v>74</v>
      </c>
      <c r="D92" s="60">
        <f t="shared" si="6"/>
        <v>9</v>
      </c>
      <c r="E92" s="61">
        <f t="shared" si="7"/>
        <v>3</v>
      </c>
      <c r="F92" s="62"/>
      <c r="G92" s="63"/>
      <c r="H92" s="88"/>
      <c r="I92" s="63"/>
      <c r="J92" s="65"/>
      <c r="K92" s="62"/>
      <c r="L92" s="63"/>
      <c r="M92" s="88"/>
      <c r="N92" s="63"/>
      <c r="O92" s="65"/>
      <c r="P92" s="62"/>
      <c r="Q92" s="63"/>
      <c r="R92" s="88"/>
      <c r="S92" s="63"/>
      <c r="T92" s="65"/>
      <c r="U92" s="62"/>
      <c r="V92" s="63"/>
      <c r="W92" s="88"/>
      <c r="X92" s="63"/>
      <c r="Y92" s="65"/>
      <c r="Z92" s="62"/>
      <c r="AA92" s="63"/>
      <c r="AB92" s="88"/>
      <c r="AC92" s="63"/>
      <c r="AD92" s="65"/>
      <c r="AE92" s="62">
        <v>0</v>
      </c>
      <c r="AF92" s="63">
        <v>9</v>
      </c>
      <c r="AG92" s="88">
        <v>0</v>
      </c>
      <c r="AH92" s="63" t="s">
        <v>28</v>
      </c>
      <c r="AI92" s="65">
        <v>3</v>
      </c>
      <c r="AJ92" s="62"/>
      <c r="AK92" s="63"/>
      <c r="AL92" s="88"/>
      <c r="AM92" s="63"/>
      <c r="AN92" s="65"/>
      <c r="AO92" s="191"/>
      <c r="AP92" s="192"/>
      <c r="AQ92" s="191"/>
      <c r="AR92" s="192"/>
    </row>
    <row r="93" spans="1:46" ht="18.899999999999999" customHeight="1" thickBot="1" x14ac:dyDescent="0.3">
      <c r="A93" s="69">
        <f>A92+1</f>
        <v>43</v>
      </c>
      <c r="B93" s="193"/>
      <c r="C93" s="194" t="s">
        <v>75</v>
      </c>
      <c r="D93" s="19">
        <f t="shared" si="6"/>
        <v>9</v>
      </c>
      <c r="E93" s="195">
        <f t="shared" si="7"/>
        <v>4</v>
      </c>
      <c r="F93" s="196"/>
      <c r="G93" s="197"/>
      <c r="H93" s="198"/>
      <c r="I93" s="197"/>
      <c r="J93" s="199"/>
      <c r="K93" s="196"/>
      <c r="L93" s="197"/>
      <c r="M93" s="198"/>
      <c r="N93" s="197"/>
      <c r="O93" s="199"/>
      <c r="P93" s="196"/>
      <c r="Q93" s="197"/>
      <c r="R93" s="198"/>
      <c r="S93" s="197"/>
      <c r="T93" s="199"/>
      <c r="U93" s="196"/>
      <c r="V93" s="197"/>
      <c r="W93" s="198"/>
      <c r="X93" s="197"/>
      <c r="Y93" s="199"/>
      <c r="Z93" s="196"/>
      <c r="AA93" s="197"/>
      <c r="AB93" s="198"/>
      <c r="AC93" s="197"/>
      <c r="AD93" s="199"/>
      <c r="AE93" s="196">
        <v>0</v>
      </c>
      <c r="AF93" s="197">
        <v>9</v>
      </c>
      <c r="AG93" s="198">
        <v>0</v>
      </c>
      <c r="AH93" s="197" t="s">
        <v>28</v>
      </c>
      <c r="AI93" s="199">
        <v>4</v>
      </c>
      <c r="AJ93" s="196"/>
      <c r="AK93" s="197"/>
      <c r="AL93" s="198"/>
      <c r="AM93" s="197"/>
      <c r="AN93" s="199"/>
      <c r="AO93" s="200"/>
      <c r="AP93" s="201"/>
      <c r="AQ93" s="200"/>
      <c r="AR93" s="201"/>
    </row>
    <row r="94" spans="1:46" ht="18.899999999999999" customHeight="1" x14ac:dyDescent="0.25">
      <c r="A94" s="43">
        <f>A93+1</f>
        <v>44</v>
      </c>
      <c r="B94" s="184" t="s">
        <v>335</v>
      </c>
      <c r="C94" s="185" t="s">
        <v>93</v>
      </c>
      <c r="D94" s="14">
        <f t="shared" si="6"/>
        <v>9</v>
      </c>
      <c r="E94" s="17">
        <f t="shared" si="7"/>
        <v>4</v>
      </c>
      <c r="F94" s="186"/>
      <c r="G94" s="48"/>
      <c r="H94" s="51"/>
      <c r="I94" s="48"/>
      <c r="J94" s="50"/>
      <c r="K94" s="186"/>
      <c r="L94" s="48"/>
      <c r="M94" s="51"/>
      <c r="N94" s="48"/>
      <c r="O94" s="50"/>
      <c r="P94" s="186"/>
      <c r="Q94" s="49"/>
      <c r="R94" s="51"/>
      <c r="S94" s="48"/>
      <c r="T94" s="50"/>
      <c r="U94" s="186"/>
      <c r="V94" s="48"/>
      <c r="W94" s="51"/>
      <c r="X94" s="48"/>
      <c r="Y94" s="50"/>
      <c r="Z94" s="14">
        <v>0</v>
      </c>
      <c r="AA94" s="48">
        <v>0</v>
      </c>
      <c r="AB94" s="48">
        <v>9</v>
      </c>
      <c r="AC94" s="48" t="s">
        <v>28</v>
      </c>
      <c r="AD94" s="50">
        <v>4</v>
      </c>
      <c r="AE94" s="186"/>
      <c r="AF94" s="48"/>
      <c r="AG94" s="51"/>
      <c r="AH94" s="48"/>
      <c r="AI94" s="50"/>
      <c r="AJ94" s="186"/>
      <c r="AK94" s="48"/>
      <c r="AL94" s="51"/>
      <c r="AM94" s="48"/>
      <c r="AN94" s="50"/>
      <c r="AO94" s="236"/>
      <c r="AP94" s="237"/>
      <c r="AQ94" s="236" t="s">
        <v>276</v>
      </c>
      <c r="AR94" s="237" t="s">
        <v>76</v>
      </c>
    </row>
    <row r="95" spans="1:46" ht="18.899999999999999" customHeight="1" x14ac:dyDescent="0.25">
      <c r="A95" s="57">
        <f>A94+1</f>
        <v>45</v>
      </c>
      <c r="B95" s="86" t="s">
        <v>336</v>
      </c>
      <c r="C95" s="190" t="s">
        <v>77</v>
      </c>
      <c r="D95" s="60">
        <f t="shared" si="6"/>
        <v>0</v>
      </c>
      <c r="E95" s="61">
        <f t="shared" si="7"/>
        <v>4</v>
      </c>
      <c r="F95" s="62"/>
      <c r="G95" s="63"/>
      <c r="H95" s="88"/>
      <c r="I95" s="63"/>
      <c r="J95" s="65"/>
      <c r="K95" s="62"/>
      <c r="L95" s="63"/>
      <c r="M95" s="88"/>
      <c r="N95" s="63"/>
      <c r="O95" s="65"/>
      <c r="P95" s="62"/>
      <c r="Q95" s="64"/>
      <c r="R95" s="88"/>
      <c r="S95" s="63"/>
      <c r="T95" s="65"/>
      <c r="U95" s="62"/>
      <c r="V95" s="63"/>
      <c r="W95" s="88"/>
      <c r="X95" s="63"/>
      <c r="Y95" s="65"/>
      <c r="Z95" s="62"/>
      <c r="AA95" s="63"/>
      <c r="AB95" s="88"/>
      <c r="AC95" s="63"/>
      <c r="AD95" s="65"/>
      <c r="AE95" s="62"/>
      <c r="AF95" s="63"/>
      <c r="AG95" s="88"/>
      <c r="AH95" s="63" t="s">
        <v>28</v>
      </c>
      <c r="AI95" s="65">
        <v>4</v>
      </c>
      <c r="AJ95" s="62"/>
      <c r="AK95" s="63"/>
      <c r="AL95" s="88"/>
      <c r="AM95" s="63"/>
      <c r="AN95" s="65"/>
      <c r="AO95" s="191"/>
      <c r="AP95" s="192"/>
      <c r="AQ95" s="191" t="s">
        <v>277</v>
      </c>
      <c r="AR95" s="192" t="s">
        <v>77</v>
      </c>
    </row>
    <row r="96" spans="1:46" ht="18.899999999999999" customHeight="1" thickBot="1" x14ac:dyDescent="0.3">
      <c r="A96" s="202">
        <f>A95+1</f>
        <v>46</v>
      </c>
      <c r="B96" s="193" t="s">
        <v>337</v>
      </c>
      <c r="C96" s="194" t="s">
        <v>78</v>
      </c>
      <c r="D96" s="19">
        <f t="shared" si="6"/>
        <v>0</v>
      </c>
      <c r="E96" s="195">
        <f t="shared" si="7"/>
        <v>11</v>
      </c>
      <c r="F96" s="196"/>
      <c r="G96" s="197"/>
      <c r="H96" s="198"/>
      <c r="I96" s="197"/>
      <c r="J96" s="199"/>
      <c r="K96" s="196"/>
      <c r="L96" s="197"/>
      <c r="M96" s="198"/>
      <c r="N96" s="197"/>
      <c r="O96" s="199"/>
      <c r="P96" s="196"/>
      <c r="Q96" s="197"/>
      <c r="R96" s="198"/>
      <c r="S96" s="197"/>
      <c r="T96" s="199"/>
      <c r="U96" s="196"/>
      <c r="V96" s="197"/>
      <c r="W96" s="198"/>
      <c r="X96" s="197"/>
      <c r="Y96" s="199"/>
      <c r="Z96" s="196"/>
      <c r="AA96" s="197"/>
      <c r="AB96" s="198"/>
      <c r="AC96" s="197"/>
      <c r="AD96" s="199"/>
      <c r="AE96" s="196"/>
      <c r="AF96" s="197"/>
      <c r="AG96" s="198"/>
      <c r="AH96" s="197"/>
      <c r="AI96" s="199"/>
      <c r="AJ96" s="196"/>
      <c r="AK96" s="197"/>
      <c r="AL96" s="198"/>
      <c r="AM96" s="197" t="s">
        <v>61</v>
      </c>
      <c r="AN96" s="199">
        <v>11</v>
      </c>
      <c r="AO96" s="200"/>
      <c r="AP96" s="203"/>
      <c r="AQ96" s="200" t="s">
        <v>278</v>
      </c>
      <c r="AR96" s="203" t="s">
        <v>78</v>
      </c>
    </row>
    <row r="97" spans="1:46" ht="18.899999999999999" customHeight="1" x14ac:dyDescent="0.25">
      <c r="A97" s="204"/>
      <c r="B97" s="205"/>
      <c r="C97" s="206" t="s">
        <v>79</v>
      </c>
      <c r="D97" s="207">
        <f>SUM(D8+D14+D19+D23+D26+D28+D31+D45+D84+D90+D96+D95+D94)</f>
        <v>657</v>
      </c>
      <c r="E97" s="208">
        <f>SUM(E8+E14+E19+E23+E26+E28+E31+E45+E84+E90+E96+E95+E94)+E132</f>
        <v>210</v>
      </c>
      <c r="F97" s="207">
        <f>SUM(F8+F14+F19+F23+F26+F28+F31+F45+F84+F90+F96+F95+F94)+F132</f>
        <v>39</v>
      </c>
      <c r="G97" s="208">
        <f>SUM(G8+G14+G19+G23+G26+G28+G31+G45+G84+G90+G96+G95+G94)+G132</f>
        <v>36</v>
      </c>
      <c r="H97" s="208">
        <f>SUM(H8+H14+H19+H23+H26+H28+H31+H45+H84+H90+H96+H95+H94)+H132</f>
        <v>24</v>
      </c>
      <c r="I97" s="208"/>
      <c r="J97" s="209">
        <f>SUM(J8+J14+J19+J23+J26+J28+J31+J45+J84+J90+J96+J95+J94)+J132</f>
        <v>28</v>
      </c>
      <c r="K97" s="207">
        <f>SUM(K8+K14+K19+K23+K26+K28+K31+K45+K84+K90+K96+K95+K94)+K132</f>
        <v>57</v>
      </c>
      <c r="L97" s="208">
        <f>SUM(L8+L14+L19+L23+L26+L28+L31+L45+L84+L90+L96+L95+L94)+L132</f>
        <v>48</v>
      </c>
      <c r="M97" s="208">
        <f>SUM(M8+M14+M19+M23+M26+M28+M31+M45+M84+M90+M96+M95+M94)+M132</f>
        <v>24</v>
      </c>
      <c r="N97" s="208"/>
      <c r="O97" s="209">
        <f>SUM(O8+O14+O19+O23+O26+O28+O31+O45+O84+O90+O96+O95+O94)+O132</f>
        <v>31</v>
      </c>
      <c r="P97" s="207">
        <f>SUM(P8+P14+P19+P23+P26+P28+P31+P45+P84+P90+P96+P95+P94)+P132</f>
        <v>42</v>
      </c>
      <c r="Q97" s="208">
        <f>SUM(Q8+Q14+Q19+Q23+Q26+Q28+Q31+Q45+Q84+Q90+Q96+Q95+Q94)+Q132</f>
        <v>45</v>
      </c>
      <c r="R97" s="208">
        <f>SUM(R8+R14+R19+R23+R26+R28+R31+R45+R84+R90+R96+R95+R94)+R132</f>
        <v>21</v>
      </c>
      <c r="S97" s="208"/>
      <c r="T97" s="209">
        <f>SUM(T8+T14+T19+T23+T26+T28+T31+T45+T84+T90+T96+T95+T94)+T132</f>
        <v>31</v>
      </c>
      <c r="U97" s="207">
        <f>SUM(U8+U14+U19+U23+U26+U28+U31+U45+U84+U90+U96+U95+U94)+U132</f>
        <v>66</v>
      </c>
      <c r="V97" s="208">
        <f>SUM(V8+V14+V19+V23+V26+V28+V31+V45+V84+V90+V96+V95+V94)+V132</f>
        <v>15</v>
      </c>
      <c r="W97" s="208">
        <f>SUM(W8+W14+W19+W23+W26+W28+W31+W45+W84+W90+W96+W95+W94)+W132</f>
        <v>48</v>
      </c>
      <c r="X97" s="208"/>
      <c r="Y97" s="209">
        <f>SUM(Y8+Y14+Y19+Y23+Y26+Y28+Y31+Y45+Y84+Y90+Y96+Y95+Y94)+Y132</f>
        <v>33</v>
      </c>
      <c r="Z97" s="207">
        <f>SUM(Z8+Z14+Z19+Z23+Z26+Z28+Z31+Z45+Z84+Z90+Z96+Z95+Z94)+Z132</f>
        <v>42</v>
      </c>
      <c r="AA97" s="208">
        <f>SUM(AA8+AA14+AA19+AA23+AA26+AA28+AA31+AA45+AA84+AA90+AA96+AA95+AA94)+AA132</f>
        <v>0</v>
      </c>
      <c r="AB97" s="208">
        <f>SUM(AB8+AB14+AB19+AB23+AB26+AB28+AB31+AB45+AB84+AB90+AB96+AB95+AB94)+AB132</f>
        <v>60</v>
      </c>
      <c r="AC97" s="208"/>
      <c r="AD97" s="209">
        <f>SUM(AD8+AD14+AD19+AD23+AD26+AD28+AD31+AD45+AD84+AD90+AD96+AD95+AD94)+AD132</f>
        <v>30</v>
      </c>
      <c r="AE97" s="207">
        <f>SUM(AE8+AE14+AE19+AE23+AE26+AE28+AE31+AE45+AE84+AE90+AE96+AE95+AE94)+AE132</f>
        <v>33</v>
      </c>
      <c r="AF97" s="208">
        <f>SUM(AF8+AF14+AF19+AF23+AF26+AF28+AF31+AF45+AF84+AF90+AF96+AF95+AF94)+AF132</f>
        <v>36</v>
      </c>
      <c r="AG97" s="208">
        <f>SUM(AG8+AG14+AG19+AG23+AG26+AG28+AG31+AG45+AG84+AG90+AG96+AG95+AG94)+AG132</f>
        <v>21</v>
      </c>
      <c r="AH97" s="208"/>
      <c r="AI97" s="209">
        <f>SUM(AI8+AI14+AI19+AI23+AI26+AI28+AI31+AI45+AI84+AI90+AI96+AI95+AI94)+AI132</f>
        <v>29</v>
      </c>
      <c r="AJ97" s="207">
        <f>SUM(AJ8+AJ14+AJ19+AJ23+AJ26+AJ28+AJ31+AJ45+AJ84+AJ90+AJ96+AJ95+AJ94)+AJ132</f>
        <v>0</v>
      </c>
      <c r="AK97" s="208">
        <f>SUM(AK8+AK14+AK19+AK23+AK26+AK28+AK31+AK45+AK84+AK90+AK96+AK95+AK94)+AK132</f>
        <v>0</v>
      </c>
      <c r="AL97" s="208">
        <f>SUM(AL8+AL14+AL19+AL23+AL26+AL28+AL31+AL45+AL84+AL90+AL96+AL95+AL94)+AL132</f>
        <v>0</v>
      </c>
      <c r="AM97" s="208"/>
      <c r="AN97" s="209">
        <f>AN96+AN132</f>
        <v>28</v>
      </c>
      <c r="AO97" s="204">
        <f>J97+O97+T97+Y97+AD97+AI97+AN97</f>
        <v>210</v>
      </c>
      <c r="AP97" s="210" t="s">
        <v>146</v>
      </c>
      <c r="AQ97" s="317"/>
      <c r="AR97" s="210"/>
    </row>
    <row r="98" spans="1:46" ht="18.899999999999999" customHeight="1" x14ac:dyDescent="0.25">
      <c r="C98" s="211" t="s">
        <v>80</v>
      </c>
      <c r="D98" s="144"/>
      <c r="E98" s="148"/>
      <c r="F98" s="144">
        <f>SUM(F97,G97,H97)</f>
        <v>99</v>
      </c>
      <c r="G98" s="114"/>
      <c r="H98" s="114"/>
      <c r="I98" s="114"/>
      <c r="J98" s="146"/>
      <c r="K98" s="144">
        <f>SUM(K97,L97,M97)</f>
        <v>129</v>
      </c>
      <c r="L98" s="114"/>
      <c r="M98" s="114"/>
      <c r="N98" s="114"/>
      <c r="O98" s="146"/>
      <c r="P98" s="144">
        <f>SUM(P97,Q97,R97)</f>
        <v>108</v>
      </c>
      <c r="Q98" s="114"/>
      <c r="R98" s="114"/>
      <c r="S98" s="114"/>
      <c r="T98" s="146"/>
      <c r="U98" s="144">
        <f>SUM(U97,V97,W97)</f>
        <v>129</v>
      </c>
      <c r="V98" s="114"/>
      <c r="W98" s="114"/>
      <c r="X98" s="114"/>
      <c r="Y98" s="146"/>
      <c r="Z98" s="144">
        <f>SUM(Z97,AA97,AB97)</f>
        <v>102</v>
      </c>
      <c r="AA98" s="114"/>
      <c r="AB98" s="114"/>
      <c r="AC98" s="114"/>
      <c r="AD98" s="146"/>
      <c r="AE98" s="144">
        <f>SUM(AE97,AF97,AG97)</f>
        <v>90</v>
      </c>
      <c r="AF98" s="114"/>
      <c r="AG98" s="114"/>
      <c r="AH98" s="114"/>
      <c r="AI98" s="146"/>
      <c r="AJ98" s="144">
        <f>SUM(AJ97,AK97,AL97)</f>
        <v>0</v>
      </c>
      <c r="AK98" s="114"/>
      <c r="AL98" s="114"/>
      <c r="AM98" s="114"/>
      <c r="AN98" s="146"/>
      <c r="AO98" s="212">
        <f>SUM(F98:AN98)</f>
        <v>657</v>
      </c>
      <c r="AP98" s="12" t="s">
        <v>147</v>
      </c>
      <c r="AQ98" s="318"/>
    </row>
    <row r="99" spans="1:46" ht="18.899999999999999" customHeight="1" x14ac:dyDescent="0.25">
      <c r="C99" s="213" t="s">
        <v>81</v>
      </c>
      <c r="D99" s="60"/>
      <c r="E99" s="65"/>
      <c r="F99" s="60"/>
      <c r="G99" s="63"/>
      <c r="H99" s="63"/>
      <c r="I99" s="63">
        <f>COUNTIF(I$9:I$50,"v")+COUNTIF(I$85:I$96,"v")</f>
        <v>2</v>
      </c>
      <c r="J99" s="87"/>
      <c r="K99" s="60"/>
      <c r="L99" s="63"/>
      <c r="M99" s="63"/>
      <c r="N99" s="63">
        <f>COUNTIF(N$9:N$50,"v")+COUNTIF(N$85:N$96,"v")</f>
        <v>4</v>
      </c>
      <c r="O99" s="87"/>
      <c r="P99" s="60"/>
      <c r="Q99" s="63"/>
      <c r="R99" s="63"/>
      <c r="S99" s="63">
        <f>COUNTIF(S$9:S$50,"v")+COUNTIF(S$85:S$96,"v")</f>
        <v>4</v>
      </c>
      <c r="T99" s="87"/>
      <c r="U99" s="60"/>
      <c r="V99" s="63"/>
      <c r="W99" s="63"/>
      <c r="X99" s="63">
        <f>COUNTIF(X$9:X$50,"v")+COUNTIF(X$85:X$96,"v")</f>
        <v>5</v>
      </c>
      <c r="Y99" s="87"/>
      <c r="Z99" s="60"/>
      <c r="AA99" s="63"/>
      <c r="AB99" s="63"/>
      <c r="AC99" s="63">
        <f>COUNTIF(AC$9:AC$50,"v")+COUNTIF(AC$85:AC$96,"v")</f>
        <v>4</v>
      </c>
      <c r="AD99" s="87"/>
      <c r="AE99" s="60"/>
      <c r="AF99" s="63"/>
      <c r="AG99" s="63"/>
      <c r="AH99" s="63">
        <f>COUNTIF(AH$9:AH$55,"v")+COUNTIF(AH$86:AH$96,"v")</f>
        <v>4</v>
      </c>
      <c r="AI99" s="87"/>
      <c r="AJ99" s="60"/>
      <c r="AK99" s="63"/>
      <c r="AL99" s="63"/>
      <c r="AM99" s="63">
        <f>COUNTIF(AM$9:AM$55,"v")+COUNTIF(AM$86:AM$96,"v")</f>
        <v>0</v>
      </c>
      <c r="AN99" s="87"/>
      <c r="AO99" s="214"/>
      <c r="AQ99" s="319"/>
      <c r="AS99" s="182"/>
      <c r="AT99" s="183"/>
    </row>
    <row r="100" spans="1:46" ht="18.899999999999999" customHeight="1" x14ac:dyDescent="0.25">
      <c r="C100" s="215" t="s">
        <v>82</v>
      </c>
      <c r="D100" s="216"/>
      <c r="E100" s="136"/>
      <c r="F100" s="216"/>
      <c r="G100" s="138"/>
      <c r="H100" s="138"/>
      <c r="I100" s="63">
        <f>COUNTIF(I$9:I$50,"é")+COUNTIF(I$85:I$96,"é")+COUNTIF(I$58:I$70,"é")+COUNTIF(I$127:I$131,"é")</f>
        <v>4</v>
      </c>
      <c r="J100" s="217"/>
      <c r="K100" s="216"/>
      <c r="L100" s="138"/>
      <c r="M100" s="138"/>
      <c r="N100" s="63">
        <f>COUNTIF(N$10:N$55,"é")+COUNTIF(N$85:N$96,"é")+COUNTIF(N$127:N$131,"é")</f>
        <v>3</v>
      </c>
      <c r="O100" s="217"/>
      <c r="P100" s="216"/>
      <c r="Q100" s="138"/>
      <c r="R100" s="138"/>
      <c r="S100" s="63">
        <f>COUNTIF(S$10:S$55,"é")+COUNTIF(S$85:S$96,"é")+COUNTIF(S$127:S$131,"é")</f>
        <v>4</v>
      </c>
      <c r="T100" s="217"/>
      <c r="U100" s="216"/>
      <c r="V100" s="138"/>
      <c r="W100" s="138"/>
      <c r="X100" s="138">
        <f>COUNTIF(X$9:X$55,"é")+COUNTIF(X$85:X$96,"é")+COUNTIF(X$127:X$131,"é")</f>
        <v>3</v>
      </c>
      <c r="Y100" s="217"/>
      <c r="Z100" s="216"/>
      <c r="AA100" s="138"/>
      <c r="AB100" s="138"/>
      <c r="AC100" s="138">
        <f>COUNTIF(AC$9:AC$50,"é")+COUNTIF(AC$85:AC$96,"é")+COUNTIF(AC$127:AC$131,"é")</f>
        <v>3</v>
      </c>
      <c r="AD100" s="217"/>
      <c r="AE100" s="216"/>
      <c r="AF100" s="138"/>
      <c r="AG100" s="138"/>
      <c r="AH100" s="138">
        <f>COUNTIF(AH$9:AH$55,"é")+COUNTIF(AH$85:AH$96,"é")+COUNTIF(AH$127:AH$131,"é")</f>
        <v>3</v>
      </c>
      <c r="AI100" s="217"/>
      <c r="AJ100" s="216"/>
      <c r="AK100" s="138"/>
      <c r="AL100" s="138"/>
      <c r="AM100" s="138">
        <f>COUNTIF(AM$9:AM$55,"é")+COUNTIF(AM$85:AM$96,"é")+COUNTIF(AM$127:AM$131,"é")</f>
        <v>2</v>
      </c>
      <c r="AN100" s="217"/>
    </row>
    <row r="101" spans="1:46" ht="18.899999999999999" customHeight="1" thickBot="1" x14ac:dyDescent="0.3">
      <c r="C101" s="218" t="s">
        <v>83</v>
      </c>
      <c r="D101" s="219"/>
      <c r="E101" s="220"/>
      <c r="F101" s="221"/>
      <c r="G101" s="222"/>
      <c r="H101" s="222"/>
      <c r="I101" s="223">
        <f>COUNTIF(I$9:I$50,"a")+COUNTIF(I$85:I$96,"a")+COUNTIF(I$58:I$70,"a")</f>
        <v>2</v>
      </c>
      <c r="J101" s="224"/>
      <c r="K101" s="221"/>
      <c r="L101" s="222"/>
      <c r="M101" s="222"/>
      <c r="N101" s="223">
        <f>COUNTIF(N$10:N$55,"a")+COUNTIF(N$86:N$96,"a")</f>
        <v>1</v>
      </c>
      <c r="O101" s="224"/>
      <c r="P101" s="221"/>
      <c r="Q101" s="222"/>
      <c r="R101" s="222"/>
      <c r="S101" s="223">
        <f>COUNTIF(S$10:S$55,"a")+COUNTIF(S$86:S$96,"a")</f>
        <v>1</v>
      </c>
      <c r="T101" s="224"/>
      <c r="U101" s="221"/>
      <c r="V101" s="222"/>
      <c r="W101" s="222"/>
      <c r="X101" s="222">
        <f>COUNTIF(X$9:X$55,"a")+COUNTIF(X$86:X$96,"a")</f>
        <v>1</v>
      </c>
      <c r="Y101" s="224"/>
      <c r="Z101" s="221"/>
      <c r="AA101" s="222"/>
      <c r="AB101" s="222"/>
      <c r="AC101" s="222">
        <f>COUNTIF(AC$9:AC$50,"a")+COUNTIF(AC$85:AC$96,"a")</f>
        <v>0</v>
      </c>
      <c r="AD101" s="224"/>
      <c r="AE101" s="221"/>
      <c r="AF101" s="222"/>
      <c r="AG101" s="222"/>
      <c r="AH101" s="222">
        <f>COUNTIF(AH$9:AH$55,"a")+COUNTIF(AH$86:AH$96,"a")</f>
        <v>0</v>
      </c>
      <c r="AI101" s="224"/>
      <c r="AJ101" s="221"/>
      <c r="AK101" s="222"/>
      <c r="AL101" s="222"/>
      <c r="AM101" s="222">
        <f>COUNTIF(AM$9:AM$55,"a")+COUNTIF(AM$86:AM$96,"a")</f>
        <v>1</v>
      </c>
      <c r="AN101" s="225"/>
    </row>
    <row r="102" spans="1:46" ht="18.899999999999999" customHeight="1" x14ac:dyDescent="0.3">
      <c r="C102" s="238"/>
      <c r="D102" s="239"/>
      <c r="E102" s="156"/>
      <c r="F102" s="4"/>
      <c r="G102" s="4"/>
      <c r="H102" s="4"/>
      <c r="I102" s="4"/>
      <c r="J102" s="156"/>
      <c r="K102" s="4"/>
      <c r="L102" s="4"/>
      <c r="M102" s="4"/>
      <c r="N102" s="4"/>
      <c r="O102" s="156"/>
      <c r="P102" s="4"/>
      <c r="Q102" s="4"/>
      <c r="R102" s="4"/>
      <c r="S102" s="4"/>
      <c r="T102" s="156"/>
      <c r="U102" s="4"/>
      <c r="V102" s="4"/>
      <c r="W102" s="4"/>
      <c r="X102" s="4"/>
      <c r="Y102" s="156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6" ht="18.899999999999999" customHeight="1" x14ac:dyDescent="0.25">
      <c r="B103" s="6" t="s">
        <v>84</v>
      </c>
      <c r="C103" s="6"/>
      <c r="D103" s="231"/>
      <c r="E103" s="23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233"/>
      <c r="AH103" s="233"/>
      <c r="AI103" s="233"/>
      <c r="AJ103" s="233"/>
      <c r="AK103" s="233"/>
      <c r="AL103" s="4"/>
      <c r="AM103" s="4"/>
      <c r="AN103" s="4"/>
    </row>
    <row r="104" spans="1:46" ht="18.899999999999999" customHeight="1" x14ac:dyDescent="0.25">
      <c r="A104" s="6"/>
      <c r="B104" s="7" t="s">
        <v>8</v>
      </c>
      <c r="C104" s="226" t="s">
        <v>85</v>
      </c>
      <c r="D104" s="182" t="s">
        <v>168</v>
      </c>
      <c r="E104" s="231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40"/>
      <c r="AP104" s="234"/>
      <c r="AQ104" s="240"/>
      <c r="AR104" s="234"/>
    </row>
    <row r="105" spans="1:46" ht="18.899999999999999" customHeight="1" x14ac:dyDescent="0.25">
      <c r="A105" s="6"/>
      <c r="B105" s="7" t="s">
        <v>9</v>
      </c>
      <c r="C105" s="226" t="s">
        <v>95</v>
      </c>
      <c r="D105" s="182" t="s">
        <v>169</v>
      </c>
      <c r="E105" s="231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40"/>
      <c r="AP105" s="234"/>
      <c r="AQ105" s="240"/>
      <c r="AR105" s="234"/>
    </row>
    <row r="106" spans="1:46" ht="18.899999999999999" customHeight="1" x14ac:dyDescent="0.25">
      <c r="A106" s="6"/>
      <c r="B106" s="7"/>
      <c r="C106" s="226"/>
      <c r="D106" s="182"/>
      <c r="E106" s="231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240"/>
      <c r="AP106" s="234"/>
      <c r="AQ106" s="240"/>
      <c r="AR106" s="234"/>
    </row>
    <row r="107" spans="1:46" ht="18.899999999999999" customHeight="1" x14ac:dyDescent="0.25">
      <c r="B107" s="7"/>
      <c r="C107" s="22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O107" s="240"/>
      <c r="AP107" s="234"/>
      <c r="AQ107" s="240"/>
      <c r="AR107" s="234"/>
    </row>
    <row r="108" spans="1:46" s="8" customFormat="1" ht="18.899999999999999" customHeight="1" thickBot="1" x14ac:dyDescent="0.3">
      <c r="A108" s="228"/>
      <c r="E108" s="234"/>
      <c r="AO108" s="4"/>
      <c r="AP108" s="4"/>
      <c r="AQ108" s="321"/>
      <c r="AR108" s="4"/>
      <c r="AS108" s="233"/>
      <c r="AT108" s="241"/>
    </row>
    <row r="109" spans="1:46" s="8" customFormat="1" ht="18.899999999999999" customHeight="1" thickBot="1" x14ac:dyDescent="0.3">
      <c r="A109" s="13"/>
      <c r="B109" s="354" t="s">
        <v>3</v>
      </c>
      <c r="C109" s="356" t="s">
        <v>4</v>
      </c>
      <c r="D109" s="14" t="s">
        <v>138</v>
      </c>
      <c r="E109" s="15" t="s">
        <v>172</v>
      </c>
      <c r="F109" s="358" t="s">
        <v>6</v>
      </c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16"/>
      <c r="AK109" s="16"/>
      <c r="AL109" s="16"/>
      <c r="AM109" s="289"/>
      <c r="AN109" s="290"/>
      <c r="AO109" s="195"/>
      <c r="AP109" s="195"/>
      <c r="AQ109" s="322"/>
      <c r="AR109" s="195"/>
      <c r="AS109" s="233"/>
      <c r="AT109" s="241"/>
    </row>
    <row r="110" spans="1:46" s="8" customFormat="1" ht="18.899999999999999" customHeight="1" thickBot="1" x14ac:dyDescent="0.3">
      <c r="A110" s="242"/>
      <c r="B110" s="374"/>
      <c r="C110" s="375"/>
      <c r="D110" s="164" t="s">
        <v>7</v>
      </c>
      <c r="E110" s="164"/>
      <c r="F110" s="165"/>
      <c r="G110" s="166"/>
      <c r="H110" s="166" t="s">
        <v>8</v>
      </c>
      <c r="I110" s="166"/>
      <c r="J110" s="291"/>
      <c r="K110" s="166"/>
      <c r="L110" s="166"/>
      <c r="M110" s="166" t="s">
        <v>9</v>
      </c>
      <c r="N110" s="166"/>
      <c r="O110" s="291"/>
      <c r="P110" s="166"/>
      <c r="Q110" s="166"/>
      <c r="R110" s="292" t="s">
        <v>10</v>
      </c>
      <c r="S110" s="166"/>
      <c r="T110" s="291"/>
      <c r="U110" s="166"/>
      <c r="V110" s="166"/>
      <c r="W110" s="292" t="s">
        <v>11</v>
      </c>
      <c r="X110" s="166"/>
      <c r="Y110" s="291"/>
      <c r="Z110" s="166"/>
      <c r="AA110" s="166"/>
      <c r="AB110" s="292" t="s">
        <v>12</v>
      </c>
      <c r="AC110" s="166"/>
      <c r="AD110" s="291"/>
      <c r="AE110" s="165"/>
      <c r="AF110" s="166"/>
      <c r="AG110" s="166" t="s">
        <v>13</v>
      </c>
      <c r="AH110" s="166"/>
      <c r="AI110" s="293"/>
      <c r="AJ110" s="165"/>
      <c r="AK110" s="166"/>
      <c r="AL110" s="166" t="s">
        <v>14</v>
      </c>
      <c r="AM110" s="166"/>
      <c r="AN110" s="291"/>
      <c r="AO110" s="32" t="s">
        <v>3</v>
      </c>
      <c r="AP110" s="33" t="s">
        <v>20</v>
      </c>
      <c r="AQ110" s="311" t="s">
        <v>3</v>
      </c>
      <c r="AR110" s="33" t="s">
        <v>20</v>
      </c>
      <c r="AS110" s="233"/>
      <c r="AT110" s="241"/>
    </row>
    <row r="111" spans="1:46" ht="18.899999999999999" customHeight="1" thickBot="1" x14ac:dyDescent="0.35">
      <c r="A111" s="25"/>
      <c r="B111" s="364" t="s">
        <v>98</v>
      </c>
      <c r="C111" s="376"/>
      <c r="D111" s="34"/>
      <c r="E111" s="35"/>
      <c r="F111" s="32"/>
      <c r="G111" s="36"/>
      <c r="H111" s="36"/>
      <c r="I111" s="36"/>
      <c r="J111" s="37"/>
      <c r="K111" s="34"/>
      <c r="L111" s="36"/>
      <c r="M111" s="36"/>
      <c r="N111" s="36"/>
      <c r="O111" s="35"/>
      <c r="P111" s="32"/>
      <c r="Q111" s="36"/>
      <c r="R111" s="36"/>
      <c r="S111" s="36"/>
      <c r="T111" s="37"/>
      <c r="U111" s="34"/>
      <c r="V111" s="36"/>
      <c r="W111" s="36"/>
      <c r="X111" s="36"/>
      <c r="Y111" s="35"/>
      <c r="Z111" s="32"/>
      <c r="AA111" s="36"/>
      <c r="AB111" s="36"/>
      <c r="AC111" s="36"/>
      <c r="AD111" s="37"/>
      <c r="AE111" s="34"/>
      <c r="AF111" s="36"/>
      <c r="AG111" s="36"/>
      <c r="AH111" s="36"/>
      <c r="AI111" s="35"/>
      <c r="AJ111" s="32"/>
      <c r="AK111" s="36"/>
      <c r="AL111" s="36"/>
      <c r="AM111" s="36"/>
      <c r="AN111" s="35"/>
      <c r="AO111" s="256"/>
      <c r="AP111" s="81"/>
      <c r="AQ111" s="256"/>
      <c r="AR111" s="81"/>
    </row>
    <row r="112" spans="1:46" ht="15.6" x14ac:dyDescent="0.25">
      <c r="A112" s="43">
        <f>A96+1</f>
        <v>47</v>
      </c>
      <c r="B112" s="82" t="s">
        <v>338</v>
      </c>
      <c r="C112" s="257" t="s">
        <v>99</v>
      </c>
      <c r="D112" s="46">
        <v>9</v>
      </c>
      <c r="E112" s="47">
        <v>4</v>
      </c>
      <c r="F112" s="55"/>
      <c r="G112" s="52"/>
      <c r="H112" s="85"/>
      <c r="I112" s="52"/>
      <c r="J112" s="54"/>
      <c r="K112" s="243"/>
      <c r="L112" s="244"/>
      <c r="M112" s="244"/>
      <c r="N112" s="244"/>
      <c r="O112" s="245"/>
      <c r="P112" s="243"/>
      <c r="Q112" s="244"/>
      <c r="R112" s="244"/>
      <c r="S112" s="244"/>
      <c r="T112" s="245"/>
      <c r="U112" s="243"/>
      <c r="V112" s="244"/>
      <c r="W112" s="244"/>
      <c r="X112" s="244"/>
      <c r="Y112" s="245"/>
      <c r="Z112" s="243"/>
      <c r="AA112" s="244"/>
      <c r="AB112" s="244"/>
      <c r="AC112" s="244"/>
      <c r="AD112" s="245"/>
      <c r="AE112" s="243"/>
      <c r="AF112" s="244"/>
      <c r="AG112" s="244"/>
      <c r="AH112" s="244"/>
      <c r="AI112" s="245"/>
      <c r="AJ112" s="243"/>
      <c r="AK112" s="244"/>
      <c r="AL112" s="244"/>
      <c r="AM112" s="244"/>
      <c r="AN112" s="246"/>
      <c r="AO112" s="247"/>
      <c r="AP112" s="248"/>
      <c r="AQ112" s="247" t="s">
        <v>283</v>
      </c>
      <c r="AR112" s="248" t="s">
        <v>99</v>
      </c>
    </row>
    <row r="113" spans="1:46" ht="15.6" x14ac:dyDescent="0.25">
      <c r="A113" s="57">
        <f t="shared" ref="A113:A119" si="8">A112+1</f>
        <v>48</v>
      </c>
      <c r="B113" s="86" t="s">
        <v>159</v>
      </c>
      <c r="C113" s="258" t="s">
        <v>101</v>
      </c>
      <c r="D113" s="144">
        <v>9</v>
      </c>
      <c r="E113" s="115">
        <v>3</v>
      </c>
      <c r="F113" s="62"/>
      <c r="G113" s="63"/>
      <c r="H113" s="88"/>
      <c r="I113" s="63"/>
      <c r="J113" s="65"/>
      <c r="K113" s="259"/>
      <c r="L113" s="260"/>
      <c r="M113" s="260"/>
      <c r="N113" s="260"/>
      <c r="O113" s="261"/>
      <c r="P113" s="259"/>
      <c r="Q113" s="260"/>
      <c r="R113" s="260"/>
      <c r="S113" s="260"/>
      <c r="T113" s="261"/>
      <c r="U113" s="259"/>
      <c r="V113" s="260"/>
      <c r="W113" s="260"/>
      <c r="X113" s="260"/>
      <c r="Y113" s="261"/>
      <c r="Z113" s="259"/>
      <c r="AA113" s="260"/>
      <c r="AB113" s="260"/>
      <c r="AC113" s="260"/>
      <c r="AD113" s="261"/>
      <c r="AE113" s="259"/>
      <c r="AF113" s="260"/>
      <c r="AG113" s="260"/>
      <c r="AH113" s="260"/>
      <c r="AI113" s="261"/>
      <c r="AJ113" s="259"/>
      <c r="AK113" s="260"/>
      <c r="AL113" s="260"/>
      <c r="AM113" s="260"/>
      <c r="AN113" s="262"/>
      <c r="AO113" s="263"/>
      <c r="AP113" s="192"/>
      <c r="AQ113" s="263" t="s">
        <v>284</v>
      </c>
      <c r="AR113" s="192" t="s">
        <v>101</v>
      </c>
    </row>
    <row r="114" spans="1:46" ht="18.899999999999999" customHeight="1" x14ac:dyDescent="0.25">
      <c r="A114" s="57">
        <f t="shared" si="8"/>
        <v>49</v>
      </c>
      <c r="B114" s="86" t="s">
        <v>160</v>
      </c>
      <c r="C114" s="264" t="s">
        <v>103</v>
      </c>
      <c r="D114" s="144">
        <v>9</v>
      </c>
      <c r="E114" s="115">
        <v>4</v>
      </c>
      <c r="F114" s="62"/>
      <c r="G114" s="63"/>
      <c r="H114" s="88"/>
      <c r="I114" s="63"/>
      <c r="J114" s="65"/>
      <c r="K114" s="259"/>
      <c r="L114" s="260"/>
      <c r="M114" s="260"/>
      <c r="N114" s="260"/>
      <c r="O114" s="261"/>
      <c r="P114" s="259"/>
      <c r="Q114" s="260"/>
      <c r="R114" s="260"/>
      <c r="S114" s="260"/>
      <c r="T114" s="261"/>
      <c r="U114" s="259"/>
      <c r="V114" s="260"/>
      <c r="W114" s="260"/>
      <c r="X114" s="260"/>
      <c r="Y114" s="261"/>
      <c r="Z114" s="259"/>
      <c r="AA114" s="260"/>
      <c r="AB114" s="260"/>
      <c r="AC114" s="260"/>
      <c r="AD114" s="261"/>
      <c r="AE114" s="259"/>
      <c r="AF114" s="260"/>
      <c r="AG114" s="260"/>
      <c r="AH114" s="260"/>
      <c r="AI114" s="261"/>
      <c r="AJ114" s="259"/>
      <c r="AK114" s="260"/>
      <c r="AL114" s="260"/>
      <c r="AM114" s="260"/>
      <c r="AN114" s="262"/>
      <c r="AO114" s="263"/>
      <c r="AP114" s="192"/>
      <c r="AQ114" s="263" t="s">
        <v>285</v>
      </c>
      <c r="AR114" s="192" t="s">
        <v>103</v>
      </c>
    </row>
    <row r="115" spans="1:46" ht="18.899999999999999" customHeight="1" x14ac:dyDescent="0.25">
      <c r="A115" s="57">
        <f t="shared" si="8"/>
        <v>50</v>
      </c>
      <c r="B115" s="265" t="s">
        <v>161</v>
      </c>
      <c r="C115" s="266" t="s">
        <v>105</v>
      </c>
      <c r="D115" s="144">
        <v>9</v>
      </c>
      <c r="E115" s="115">
        <v>3</v>
      </c>
      <c r="F115" s="137"/>
      <c r="G115" s="138"/>
      <c r="H115" s="267"/>
      <c r="I115" s="138"/>
      <c r="J115" s="136"/>
      <c r="K115" s="259"/>
      <c r="L115" s="260"/>
      <c r="M115" s="260"/>
      <c r="N115" s="260"/>
      <c r="O115" s="261"/>
      <c r="P115" s="259"/>
      <c r="Q115" s="260"/>
      <c r="R115" s="260"/>
      <c r="S115" s="260"/>
      <c r="T115" s="261"/>
      <c r="U115" s="259"/>
      <c r="V115" s="260"/>
      <c r="W115" s="260"/>
      <c r="X115" s="260"/>
      <c r="Y115" s="261"/>
      <c r="Z115" s="259"/>
      <c r="AA115" s="260"/>
      <c r="AB115" s="260"/>
      <c r="AC115" s="260"/>
      <c r="AD115" s="261"/>
      <c r="AE115" s="259"/>
      <c r="AF115" s="260"/>
      <c r="AG115" s="260"/>
      <c r="AH115" s="260"/>
      <c r="AI115" s="261"/>
      <c r="AJ115" s="259"/>
      <c r="AK115" s="260"/>
      <c r="AL115" s="260"/>
      <c r="AM115" s="260"/>
      <c r="AN115" s="262"/>
      <c r="AO115" s="263"/>
      <c r="AP115" s="192"/>
      <c r="AQ115" s="263" t="s">
        <v>286</v>
      </c>
      <c r="AR115" s="192" t="s">
        <v>105</v>
      </c>
    </row>
    <row r="116" spans="1:46" ht="18.899999999999999" customHeight="1" x14ac:dyDescent="0.25">
      <c r="A116" s="57">
        <f t="shared" si="8"/>
        <v>51</v>
      </c>
      <c r="B116" s="86" t="s">
        <v>162</v>
      </c>
      <c r="C116" s="268" t="s">
        <v>107</v>
      </c>
      <c r="D116" s="144">
        <v>9</v>
      </c>
      <c r="E116" s="115">
        <v>4</v>
      </c>
      <c r="F116" s="259"/>
      <c r="G116" s="260"/>
      <c r="H116" s="260"/>
      <c r="I116" s="260"/>
      <c r="J116" s="261"/>
      <c r="K116" s="259"/>
      <c r="L116" s="260"/>
      <c r="M116" s="260"/>
      <c r="N116" s="260"/>
      <c r="O116" s="261"/>
      <c r="P116" s="259"/>
      <c r="Q116" s="260"/>
      <c r="R116" s="260"/>
      <c r="S116" s="260"/>
      <c r="T116" s="261"/>
      <c r="U116" s="259"/>
      <c r="V116" s="260"/>
      <c r="W116" s="260"/>
      <c r="X116" s="260"/>
      <c r="Y116" s="261"/>
      <c r="Z116" s="259"/>
      <c r="AA116" s="260"/>
      <c r="AB116" s="260"/>
      <c r="AC116" s="260"/>
      <c r="AD116" s="261" t="s">
        <v>108</v>
      </c>
      <c r="AE116" s="259"/>
      <c r="AF116" s="260"/>
      <c r="AG116" s="260"/>
      <c r="AH116" s="260"/>
      <c r="AI116" s="261"/>
      <c r="AJ116" s="259"/>
      <c r="AK116" s="260"/>
      <c r="AL116" s="260"/>
      <c r="AM116" s="260"/>
      <c r="AN116" s="262"/>
      <c r="AO116" s="263"/>
      <c r="AP116" s="192"/>
      <c r="AQ116" s="263" t="s">
        <v>287</v>
      </c>
      <c r="AR116" s="192" t="s">
        <v>107</v>
      </c>
    </row>
    <row r="117" spans="1:46" ht="18.899999999999999" customHeight="1" x14ac:dyDescent="0.25">
      <c r="A117" s="57">
        <f t="shared" si="8"/>
        <v>52</v>
      </c>
      <c r="B117" s="86" t="s">
        <v>163</v>
      </c>
      <c r="C117" s="268" t="s">
        <v>110</v>
      </c>
      <c r="D117" s="144">
        <v>9</v>
      </c>
      <c r="E117" s="115">
        <v>3</v>
      </c>
      <c r="F117" s="259"/>
      <c r="G117" s="260"/>
      <c r="H117" s="260"/>
      <c r="I117" s="260"/>
      <c r="J117" s="261"/>
      <c r="K117" s="259"/>
      <c r="L117" s="260"/>
      <c r="M117" s="260"/>
      <c r="N117" s="260"/>
      <c r="O117" s="261"/>
      <c r="P117" s="259"/>
      <c r="Q117" s="260"/>
      <c r="R117" s="260"/>
      <c r="S117" s="260"/>
      <c r="T117" s="261"/>
      <c r="U117" s="259"/>
      <c r="V117" s="260"/>
      <c r="W117" s="260"/>
      <c r="X117" s="260"/>
      <c r="Y117" s="261"/>
      <c r="Z117" s="259"/>
      <c r="AA117" s="260"/>
      <c r="AB117" s="260"/>
      <c r="AC117" s="260"/>
      <c r="AD117" s="261"/>
      <c r="AE117" s="259"/>
      <c r="AF117" s="260"/>
      <c r="AG117" s="260"/>
      <c r="AH117" s="260"/>
      <c r="AI117" s="261"/>
      <c r="AJ117" s="259"/>
      <c r="AK117" s="260"/>
      <c r="AL117" s="260"/>
      <c r="AM117" s="260"/>
      <c r="AN117" s="262"/>
      <c r="AO117" s="269"/>
      <c r="AP117" s="296"/>
      <c r="AQ117" s="269" t="s">
        <v>288</v>
      </c>
      <c r="AR117" s="296" t="s">
        <v>232</v>
      </c>
    </row>
    <row r="118" spans="1:46" ht="15.6" x14ac:dyDescent="0.25">
      <c r="A118" s="57">
        <f t="shared" si="8"/>
        <v>53</v>
      </c>
      <c r="B118" s="86" t="s">
        <v>164</v>
      </c>
      <c r="C118" s="268" t="s">
        <v>112</v>
      </c>
      <c r="D118" s="144">
        <v>9</v>
      </c>
      <c r="E118" s="115">
        <v>4</v>
      </c>
      <c r="F118" s="259"/>
      <c r="G118" s="260"/>
      <c r="H118" s="260"/>
      <c r="I118" s="260"/>
      <c r="J118" s="261"/>
      <c r="K118" s="259"/>
      <c r="L118" s="260"/>
      <c r="M118" s="260"/>
      <c r="N118" s="260"/>
      <c r="O118" s="261"/>
      <c r="P118" s="259"/>
      <c r="Q118" s="260"/>
      <c r="R118" s="260"/>
      <c r="S118" s="260"/>
      <c r="T118" s="261"/>
      <c r="U118" s="259"/>
      <c r="V118" s="260"/>
      <c r="W118" s="260"/>
      <c r="X118" s="260"/>
      <c r="Y118" s="261"/>
      <c r="Z118" s="259"/>
      <c r="AA118" s="260"/>
      <c r="AB118" s="260"/>
      <c r="AC118" s="260"/>
      <c r="AD118" s="261"/>
      <c r="AE118" s="259"/>
      <c r="AF118" s="260"/>
      <c r="AG118" s="260"/>
      <c r="AH118" s="260"/>
      <c r="AI118" s="261"/>
      <c r="AJ118" s="259"/>
      <c r="AK118" s="260"/>
      <c r="AL118" s="260"/>
      <c r="AM118" s="260"/>
      <c r="AN118" s="262"/>
      <c r="AO118" s="86" t="s">
        <v>155</v>
      </c>
      <c r="AP118" s="89" t="s">
        <v>49</v>
      </c>
      <c r="AQ118" s="86" t="s">
        <v>289</v>
      </c>
      <c r="AR118" s="89" t="s">
        <v>112</v>
      </c>
    </row>
    <row r="119" spans="1:46" ht="18.75" customHeight="1" thickBot="1" x14ac:dyDescent="0.3">
      <c r="A119" s="69">
        <f t="shared" si="8"/>
        <v>54</v>
      </c>
      <c r="B119" s="90" t="s">
        <v>405</v>
      </c>
      <c r="C119" s="250" t="s">
        <v>142</v>
      </c>
      <c r="D119" s="19">
        <v>9</v>
      </c>
      <c r="E119" s="195">
        <v>3</v>
      </c>
      <c r="F119" s="251"/>
      <c r="G119" s="252"/>
      <c r="H119" s="252"/>
      <c r="I119" s="252"/>
      <c r="J119" s="253"/>
      <c r="K119" s="251"/>
      <c r="L119" s="252"/>
      <c r="M119" s="252"/>
      <c r="N119" s="252"/>
      <c r="O119" s="253"/>
      <c r="P119" s="251"/>
      <c r="Q119" s="252"/>
      <c r="R119" s="252"/>
      <c r="S119" s="252"/>
      <c r="T119" s="253"/>
      <c r="U119" s="251"/>
      <c r="V119" s="252"/>
      <c r="W119" s="252"/>
      <c r="X119" s="252"/>
      <c r="Y119" s="253"/>
      <c r="Z119" s="251"/>
      <c r="AA119" s="252"/>
      <c r="AB119" s="252"/>
      <c r="AC119" s="252"/>
      <c r="AD119" s="253"/>
      <c r="AE119" s="251"/>
      <c r="AF119" s="252"/>
      <c r="AG119" s="252"/>
      <c r="AH119" s="252"/>
      <c r="AI119" s="253"/>
      <c r="AJ119" s="251"/>
      <c r="AK119" s="252"/>
      <c r="AL119" s="252"/>
      <c r="AM119" s="252"/>
      <c r="AN119" s="254"/>
      <c r="AO119" s="270"/>
      <c r="AP119" s="203"/>
      <c r="AQ119" s="270" t="s">
        <v>290</v>
      </c>
      <c r="AR119" s="203" t="s">
        <v>220</v>
      </c>
    </row>
    <row r="120" spans="1:46" ht="18.899999999999999" customHeight="1" x14ac:dyDescent="0.3">
      <c r="B120" s="272"/>
      <c r="C120" s="42"/>
      <c r="E120" s="155"/>
      <c r="X120" s="4"/>
      <c r="AC120" s="4"/>
      <c r="AH120" s="4"/>
      <c r="AM120" s="4"/>
    </row>
    <row r="121" spans="1:46" ht="18.899999999999999" customHeight="1" x14ac:dyDescent="0.25">
      <c r="C121" s="273" t="s">
        <v>125</v>
      </c>
      <c r="D121" s="377" t="s">
        <v>126</v>
      </c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7"/>
      <c r="AM121" s="377"/>
      <c r="AN121" s="377"/>
    </row>
    <row r="122" spans="1:46" ht="18.899999999999999" customHeight="1" x14ac:dyDescent="0.25">
      <c r="C122" s="294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J122" s="212"/>
      <c r="AS122" s="6"/>
      <c r="AT122" s="249"/>
    </row>
    <row r="123" spans="1:46" ht="18.899999999999999" customHeight="1" thickBot="1" x14ac:dyDescent="0.3">
      <c r="A123" s="4"/>
      <c r="C123" s="155" t="s">
        <v>150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S123" s="6"/>
      <c r="AT123" s="249"/>
    </row>
    <row r="124" spans="1:46" ht="18.899999999999999" customHeight="1" x14ac:dyDescent="0.25">
      <c r="A124" s="13"/>
      <c r="B124" s="354" t="s">
        <v>3</v>
      </c>
      <c r="C124" s="356" t="s">
        <v>4</v>
      </c>
      <c r="D124" s="14" t="s">
        <v>127</v>
      </c>
      <c r="E124" s="15" t="s">
        <v>128</v>
      </c>
      <c r="F124" s="358" t="s">
        <v>6</v>
      </c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359"/>
      <c r="AF124" s="359"/>
      <c r="AG124" s="359"/>
      <c r="AH124" s="359"/>
      <c r="AI124" s="359"/>
      <c r="AJ124" s="16"/>
      <c r="AK124" s="16"/>
      <c r="AL124" s="16"/>
      <c r="AM124" s="17"/>
      <c r="AN124" s="18"/>
      <c r="AO124" s="360"/>
      <c r="AP124" s="361"/>
      <c r="AQ124" s="360"/>
      <c r="AR124" s="361"/>
      <c r="AS124" s="6"/>
      <c r="AT124" s="249"/>
    </row>
    <row r="125" spans="1:46" ht="18.899999999999999" customHeight="1" thickBot="1" x14ac:dyDescent="0.3">
      <c r="A125" s="161"/>
      <c r="B125" s="355"/>
      <c r="C125" s="357"/>
      <c r="D125" s="19" t="s">
        <v>129</v>
      </c>
      <c r="E125" s="19"/>
      <c r="F125" s="20"/>
      <c r="G125" s="21"/>
      <c r="H125" s="21" t="s">
        <v>8</v>
      </c>
      <c r="I125" s="21"/>
      <c r="J125" s="22"/>
      <c r="K125" s="21"/>
      <c r="L125" s="21"/>
      <c r="M125" s="21" t="s">
        <v>9</v>
      </c>
      <c r="N125" s="21"/>
      <c r="O125" s="22"/>
      <c r="P125" s="21"/>
      <c r="Q125" s="21"/>
      <c r="R125" s="21" t="s">
        <v>10</v>
      </c>
      <c r="S125" s="21"/>
      <c r="T125" s="22"/>
      <c r="U125" s="21"/>
      <c r="V125" s="21"/>
      <c r="W125" s="21" t="s">
        <v>11</v>
      </c>
      <c r="X125" s="21"/>
      <c r="Y125" s="22"/>
      <c r="Z125" s="21"/>
      <c r="AA125" s="21"/>
      <c r="AB125" s="21" t="s">
        <v>12</v>
      </c>
      <c r="AC125" s="21"/>
      <c r="AD125" s="22"/>
      <c r="AE125" s="20"/>
      <c r="AF125" s="21"/>
      <c r="AG125" s="21" t="s">
        <v>13</v>
      </c>
      <c r="AH125" s="21"/>
      <c r="AI125" s="23"/>
      <c r="AJ125" s="20"/>
      <c r="AK125" s="21"/>
      <c r="AL125" s="21" t="s">
        <v>14</v>
      </c>
      <c r="AM125" s="21"/>
      <c r="AN125" s="22"/>
      <c r="AO125" s="362"/>
      <c r="AP125" s="363"/>
      <c r="AQ125" s="362"/>
      <c r="AR125" s="363"/>
      <c r="AS125" s="6"/>
      <c r="AT125" s="249"/>
    </row>
    <row r="126" spans="1:46" ht="18.899999999999999" customHeight="1" thickBot="1" x14ac:dyDescent="0.3">
      <c r="A126" s="107"/>
      <c r="B126" s="162"/>
      <c r="C126" s="163"/>
      <c r="D126" s="164"/>
      <c r="E126" s="4"/>
      <c r="F126" s="165" t="s">
        <v>15</v>
      </c>
      <c r="G126" s="166" t="s">
        <v>16</v>
      </c>
      <c r="H126" s="166" t="s">
        <v>17</v>
      </c>
      <c r="I126" s="166" t="s">
        <v>18</v>
      </c>
      <c r="J126" s="167" t="s">
        <v>19</v>
      </c>
      <c r="K126" s="165" t="s">
        <v>15</v>
      </c>
      <c r="L126" s="166" t="s">
        <v>16</v>
      </c>
      <c r="M126" s="166" t="s">
        <v>17</v>
      </c>
      <c r="N126" s="166" t="s">
        <v>18</v>
      </c>
      <c r="O126" s="167" t="s">
        <v>19</v>
      </c>
      <c r="P126" s="165" t="s">
        <v>15</v>
      </c>
      <c r="Q126" s="166" t="s">
        <v>16</v>
      </c>
      <c r="R126" s="166" t="s">
        <v>17</v>
      </c>
      <c r="S126" s="166" t="s">
        <v>18</v>
      </c>
      <c r="T126" s="167" t="s">
        <v>19</v>
      </c>
      <c r="U126" s="165" t="s">
        <v>15</v>
      </c>
      <c r="V126" s="166" t="s">
        <v>16</v>
      </c>
      <c r="W126" s="166" t="s">
        <v>17</v>
      </c>
      <c r="X126" s="166" t="s">
        <v>18</v>
      </c>
      <c r="Y126" s="167" t="s">
        <v>19</v>
      </c>
      <c r="Z126" s="165" t="s">
        <v>15</v>
      </c>
      <c r="AA126" s="166" t="s">
        <v>16</v>
      </c>
      <c r="AB126" s="166" t="s">
        <v>17</v>
      </c>
      <c r="AC126" s="166" t="s">
        <v>18</v>
      </c>
      <c r="AD126" s="167" t="s">
        <v>19</v>
      </c>
      <c r="AE126" s="165" t="s">
        <v>15</v>
      </c>
      <c r="AF126" s="166" t="s">
        <v>16</v>
      </c>
      <c r="AG126" s="166" t="s">
        <v>17</v>
      </c>
      <c r="AH126" s="166" t="s">
        <v>18</v>
      </c>
      <c r="AI126" s="167" t="s">
        <v>19</v>
      </c>
      <c r="AJ126" s="168" t="s">
        <v>15</v>
      </c>
      <c r="AK126" s="4" t="s">
        <v>16</v>
      </c>
      <c r="AL126" s="4" t="s">
        <v>17</v>
      </c>
      <c r="AM126" s="4" t="s">
        <v>18</v>
      </c>
      <c r="AN126" s="169" t="s">
        <v>19</v>
      </c>
      <c r="AO126" s="32" t="s">
        <v>3</v>
      </c>
      <c r="AP126" s="33" t="s">
        <v>20</v>
      </c>
      <c r="AQ126" s="323" t="s">
        <v>3</v>
      </c>
      <c r="AR126" s="33" t="s">
        <v>20</v>
      </c>
      <c r="AS126" s="6"/>
      <c r="AT126" s="249"/>
    </row>
    <row r="127" spans="1:46" ht="18.899999999999999" customHeight="1" x14ac:dyDescent="0.25">
      <c r="A127" s="207">
        <f>A119+1</f>
        <v>55</v>
      </c>
      <c r="B127" s="274" t="s">
        <v>339</v>
      </c>
      <c r="C127" s="83" t="s">
        <v>130</v>
      </c>
      <c r="D127" s="275">
        <v>1</v>
      </c>
      <c r="E127" s="47">
        <f>SUM(F127:AN127)</f>
        <v>3</v>
      </c>
      <c r="F127" s="46"/>
      <c r="G127" s="276"/>
      <c r="H127" s="47"/>
      <c r="I127" s="53"/>
      <c r="J127" s="84"/>
      <c r="K127" s="46"/>
      <c r="L127" s="276"/>
      <c r="M127" s="47"/>
      <c r="N127" s="53"/>
      <c r="O127" s="84"/>
      <c r="P127" s="46"/>
      <c r="Q127" s="276"/>
      <c r="R127" s="47"/>
      <c r="S127" s="53" t="s">
        <v>28</v>
      </c>
      <c r="T127" s="84">
        <v>3</v>
      </c>
      <c r="U127" s="46"/>
      <c r="V127" s="52"/>
      <c r="W127" s="52"/>
      <c r="X127" s="52"/>
      <c r="Y127" s="84"/>
      <c r="Z127" s="46"/>
      <c r="AA127" s="52"/>
      <c r="AB127" s="52"/>
      <c r="AC127" s="52"/>
      <c r="AD127" s="84"/>
      <c r="AE127" s="46"/>
      <c r="AF127" s="276"/>
      <c r="AG127" s="47"/>
      <c r="AH127" s="53"/>
      <c r="AI127" s="84"/>
      <c r="AJ127" s="46"/>
      <c r="AK127" s="52"/>
      <c r="AL127" s="52"/>
      <c r="AM127" s="52"/>
      <c r="AN127" s="84"/>
      <c r="AO127" s="277" t="s">
        <v>46</v>
      </c>
      <c r="AP127" s="89" t="s">
        <v>47</v>
      </c>
      <c r="AQ127" s="324" t="s">
        <v>154</v>
      </c>
      <c r="AR127" s="89" t="s">
        <v>47</v>
      </c>
      <c r="AS127" s="6"/>
      <c r="AT127" s="6"/>
    </row>
    <row r="128" spans="1:46" ht="18.899999999999999" customHeight="1" x14ac:dyDescent="0.25">
      <c r="A128" s="271">
        <f>A127+1</f>
        <v>56</v>
      </c>
      <c r="B128" s="189" t="s">
        <v>340</v>
      </c>
      <c r="C128" s="67" t="s">
        <v>131</v>
      </c>
      <c r="D128" s="278">
        <v>1</v>
      </c>
      <c r="E128" s="61">
        <f>SUM(F128:AN128)</f>
        <v>3</v>
      </c>
      <c r="F128" s="60"/>
      <c r="G128" s="63"/>
      <c r="H128" s="63"/>
      <c r="I128" s="63"/>
      <c r="J128" s="279"/>
      <c r="K128" s="60"/>
      <c r="L128" s="63"/>
      <c r="M128" s="63"/>
      <c r="N128" s="63"/>
      <c r="O128" s="279"/>
      <c r="P128" s="60"/>
      <c r="Q128" s="63"/>
      <c r="R128" s="63"/>
      <c r="S128" s="63"/>
      <c r="T128" s="279"/>
      <c r="U128" s="60"/>
      <c r="V128" s="63"/>
      <c r="W128" s="63"/>
      <c r="X128" s="63" t="s">
        <v>28</v>
      </c>
      <c r="Y128" s="87">
        <v>3</v>
      </c>
      <c r="Z128" s="60"/>
      <c r="AA128" s="63"/>
      <c r="AB128" s="63"/>
      <c r="AC128" s="63"/>
      <c r="AD128" s="87"/>
      <c r="AE128" s="60"/>
      <c r="AF128" s="63"/>
      <c r="AG128" s="63"/>
      <c r="AH128" s="63"/>
      <c r="AI128" s="279"/>
      <c r="AJ128" s="60"/>
      <c r="AK128" s="63"/>
      <c r="AL128" s="63"/>
      <c r="AM128" s="63"/>
      <c r="AN128" s="87"/>
      <c r="AO128" s="86" t="s">
        <v>155</v>
      </c>
      <c r="AP128" s="89" t="s">
        <v>49</v>
      </c>
      <c r="AQ128" s="325" t="s">
        <v>155</v>
      </c>
      <c r="AR128" s="89" t="s">
        <v>49</v>
      </c>
      <c r="AS128" s="6"/>
      <c r="AT128" s="6"/>
    </row>
    <row r="129" spans="1:46" ht="18.899999999999999" customHeight="1" x14ac:dyDescent="0.25">
      <c r="A129" s="271">
        <f>A128+1</f>
        <v>57</v>
      </c>
      <c r="B129" s="189" t="s">
        <v>341</v>
      </c>
      <c r="C129" s="67" t="s">
        <v>132</v>
      </c>
      <c r="D129" s="280">
        <v>1</v>
      </c>
      <c r="E129" s="61">
        <f>SUM(F129:AN129)</f>
        <v>3</v>
      </c>
      <c r="F129" s="60"/>
      <c r="G129" s="63"/>
      <c r="H129" s="63"/>
      <c r="I129" s="63"/>
      <c r="J129" s="279"/>
      <c r="K129" s="60"/>
      <c r="L129" s="63"/>
      <c r="M129" s="63"/>
      <c r="N129" s="63"/>
      <c r="O129" s="61"/>
      <c r="P129" s="60"/>
      <c r="Q129" s="63"/>
      <c r="R129" s="63"/>
      <c r="S129" s="63"/>
      <c r="T129" s="279"/>
      <c r="U129" s="60"/>
      <c r="V129" s="63"/>
      <c r="W129" s="63"/>
      <c r="X129" s="63"/>
      <c r="Y129" s="87"/>
      <c r="Z129" s="60"/>
      <c r="AA129" s="63"/>
      <c r="AB129" s="63"/>
      <c r="AC129" s="63" t="s">
        <v>28</v>
      </c>
      <c r="AD129" s="87">
        <v>3</v>
      </c>
      <c r="AE129" s="60"/>
      <c r="AF129" s="63"/>
      <c r="AG129" s="63"/>
      <c r="AH129" s="63"/>
      <c r="AI129" s="279"/>
      <c r="AJ129" s="60"/>
      <c r="AK129" s="63"/>
      <c r="AL129" s="63"/>
      <c r="AM129" s="63"/>
      <c r="AN129" s="87"/>
      <c r="AO129" s="263" t="s">
        <v>334</v>
      </c>
      <c r="AP129" s="89" t="s">
        <v>133</v>
      </c>
      <c r="AQ129" s="326" t="s">
        <v>158</v>
      </c>
      <c r="AR129" s="89" t="s">
        <v>133</v>
      </c>
      <c r="AS129" s="6"/>
      <c r="AT129" s="6"/>
    </row>
    <row r="130" spans="1:46" ht="18.899999999999999" customHeight="1" x14ac:dyDescent="0.25">
      <c r="A130" s="271">
        <f>A129+1</f>
        <v>58</v>
      </c>
      <c r="B130" s="189" t="s">
        <v>345</v>
      </c>
      <c r="C130" s="67" t="s">
        <v>134</v>
      </c>
      <c r="D130" s="60">
        <v>4</v>
      </c>
      <c r="E130" s="61">
        <f>SUM(F130:AN130)</f>
        <v>7</v>
      </c>
      <c r="F130" s="62"/>
      <c r="G130" s="63"/>
      <c r="H130" s="63"/>
      <c r="I130" s="63"/>
      <c r="J130" s="279"/>
      <c r="K130" s="62"/>
      <c r="L130" s="63"/>
      <c r="M130" s="63"/>
      <c r="N130" s="63"/>
      <c r="O130" s="61"/>
      <c r="P130" s="62"/>
      <c r="Q130" s="63"/>
      <c r="R130" s="63"/>
      <c r="S130" s="63"/>
      <c r="T130" s="279"/>
      <c r="U130" s="60"/>
      <c r="V130" s="63"/>
      <c r="W130" s="63"/>
      <c r="X130" s="63"/>
      <c r="Y130" s="87"/>
      <c r="Z130" s="60"/>
      <c r="AA130" s="63"/>
      <c r="AB130" s="63"/>
      <c r="AC130" s="63"/>
      <c r="AD130" s="87"/>
      <c r="AE130" s="62"/>
      <c r="AF130" s="63"/>
      <c r="AG130" s="63"/>
      <c r="AH130" s="63"/>
      <c r="AI130" s="279"/>
      <c r="AJ130" s="60"/>
      <c r="AK130" s="63"/>
      <c r="AL130" s="63"/>
      <c r="AM130" s="63" t="s">
        <v>28</v>
      </c>
      <c r="AN130" s="87">
        <v>7</v>
      </c>
      <c r="AO130" s="86" t="s">
        <v>329</v>
      </c>
      <c r="AP130" s="89" t="s">
        <v>135</v>
      </c>
      <c r="AQ130" s="325" t="s">
        <v>156</v>
      </c>
      <c r="AR130" s="89" t="s">
        <v>135</v>
      </c>
      <c r="AS130" s="6"/>
      <c r="AT130" s="6"/>
    </row>
    <row r="131" spans="1:46" ht="18.899999999999999" customHeight="1" thickBot="1" x14ac:dyDescent="0.3">
      <c r="A131" s="271">
        <f>A130+1</f>
        <v>59</v>
      </c>
      <c r="B131" s="133" t="s">
        <v>346</v>
      </c>
      <c r="C131" s="91" t="s">
        <v>136</v>
      </c>
      <c r="D131" s="281">
        <v>6</v>
      </c>
      <c r="E131" s="61">
        <f>SUM(F131:AN131)</f>
        <v>10</v>
      </c>
      <c r="F131" s="281"/>
      <c r="G131" s="282"/>
      <c r="H131" s="282"/>
      <c r="I131" s="282"/>
      <c r="J131" s="283"/>
      <c r="K131" s="281"/>
      <c r="L131" s="282"/>
      <c r="M131" s="282"/>
      <c r="N131" s="282"/>
      <c r="O131" s="282"/>
      <c r="P131" s="281"/>
      <c r="Q131" s="282"/>
      <c r="R131" s="282"/>
      <c r="S131" s="282"/>
      <c r="T131" s="283"/>
      <c r="U131" s="72"/>
      <c r="V131" s="75"/>
      <c r="W131" s="75"/>
      <c r="X131" s="75"/>
      <c r="Y131" s="93"/>
      <c r="Z131" s="72"/>
      <c r="AA131" s="75"/>
      <c r="AB131" s="75"/>
      <c r="AC131" s="75"/>
      <c r="AD131" s="93"/>
      <c r="AE131" s="281"/>
      <c r="AF131" s="282"/>
      <c r="AG131" s="282"/>
      <c r="AH131" s="282"/>
      <c r="AI131" s="283"/>
      <c r="AJ131" s="72"/>
      <c r="AK131" s="75"/>
      <c r="AL131" s="75"/>
      <c r="AM131" s="75" t="s">
        <v>28</v>
      </c>
      <c r="AN131" s="93">
        <v>10</v>
      </c>
      <c r="AO131" s="327" t="s">
        <v>330</v>
      </c>
      <c r="AP131" s="89" t="s">
        <v>55</v>
      </c>
      <c r="AQ131" s="327" t="s">
        <v>157</v>
      </c>
      <c r="AR131" s="79" t="s">
        <v>55</v>
      </c>
      <c r="AS131" s="6"/>
      <c r="AT131" s="6"/>
    </row>
    <row r="132" spans="1:46" ht="18.899999999999999" customHeight="1" thickBot="1" x14ac:dyDescent="0.3">
      <c r="A132" s="17"/>
      <c r="C132" s="284" t="s">
        <v>137</v>
      </c>
      <c r="D132" s="285">
        <f>SUM(D127:D131)</f>
        <v>13</v>
      </c>
      <c r="E132" s="33">
        <f>SUM(E127:E131)</f>
        <v>26</v>
      </c>
      <c r="F132" s="286"/>
      <c r="G132" s="287"/>
      <c r="H132" s="287"/>
      <c r="I132" s="287"/>
      <c r="J132" s="31"/>
      <c r="K132" s="286"/>
      <c r="L132" s="287"/>
      <c r="M132" s="287"/>
      <c r="N132" s="287"/>
      <c r="O132" s="31">
        <f>SUM(O127:O131)</f>
        <v>0</v>
      </c>
      <c r="P132" s="286"/>
      <c r="Q132" s="287"/>
      <c r="R132" s="287"/>
      <c r="S132" s="287"/>
      <c r="T132" s="31">
        <f>SUM(T127:T131)</f>
        <v>3</v>
      </c>
      <c r="U132" s="286"/>
      <c r="V132" s="287"/>
      <c r="W132" s="287"/>
      <c r="X132" s="288"/>
      <c r="Y132" s="31">
        <f>SUM(Y127:Y131)</f>
        <v>3</v>
      </c>
      <c r="Z132" s="286"/>
      <c r="AA132" s="287"/>
      <c r="AB132" s="287"/>
      <c r="AC132" s="288"/>
      <c r="AD132" s="31">
        <f>SUM(AD127:AD131)</f>
        <v>3</v>
      </c>
      <c r="AE132" s="286"/>
      <c r="AF132" s="287"/>
      <c r="AG132" s="287"/>
      <c r="AH132" s="287"/>
      <c r="AI132" s="31"/>
      <c r="AJ132" s="286"/>
      <c r="AK132" s="287"/>
      <c r="AL132" s="287"/>
      <c r="AM132" s="288"/>
      <c r="AN132" s="31">
        <f>SUM(AN127:AN131)</f>
        <v>17</v>
      </c>
      <c r="AP132" s="210"/>
      <c r="AS132" s="249"/>
      <c r="AT132" s="6"/>
    </row>
    <row r="133" spans="1:46" ht="18.899999999999999" customHeight="1" x14ac:dyDescent="0.25">
      <c r="D133" s="4"/>
      <c r="E133" s="4"/>
      <c r="F133" s="4"/>
      <c r="G133" s="4"/>
      <c r="H133" s="4"/>
      <c r="I133" s="4"/>
      <c r="J133" s="4"/>
      <c r="K133" s="17"/>
      <c r="L133" s="17"/>
      <c r="M133" s="17"/>
      <c r="N133" s="17"/>
      <c r="O133" s="17"/>
      <c r="P133" s="360"/>
      <c r="Q133" s="360"/>
      <c r="R133" s="360"/>
      <c r="S133" s="360"/>
      <c r="T133" s="360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360"/>
      <c r="AF133" s="360"/>
      <c r="AG133" s="360"/>
      <c r="AH133" s="360"/>
      <c r="AI133" s="360"/>
      <c r="AJ133" s="17"/>
      <c r="AK133" s="17"/>
      <c r="AL133" s="4"/>
      <c r="AM133" s="4"/>
      <c r="AN133" s="4"/>
      <c r="AS133" s="249"/>
      <c r="AT133" s="6"/>
    </row>
    <row r="134" spans="1:46" ht="18.899999999999999" customHeight="1" x14ac:dyDescent="0.3">
      <c r="C134" s="238"/>
      <c r="D134" s="239" t="s">
        <v>94</v>
      </c>
      <c r="E134" s="156"/>
      <c r="F134" s="4"/>
      <c r="G134" s="4"/>
      <c r="H134" s="4"/>
      <c r="I134" s="4"/>
      <c r="J134" s="156"/>
      <c r="K134" s="4"/>
      <c r="L134" s="4"/>
      <c r="M134" s="4"/>
      <c r="N134" s="4"/>
      <c r="O134" s="156"/>
      <c r="P134" s="4"/>
      <c r="Q134" s="4"/>
      <c r="R134" s="4"/>
      <c r="S134" s="4"/>
      <c r="T134" s="156"/>
      <c r="U134" s="4"/>
      <c r="V134" s="4"/>
      <c r="W134" s="4"/>
      <c r="X134" s="4"/>
      <c r="Y134" s="156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6" ht="18.899999999999999" customHeight="1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S135" s="6"/>
      <c r="AT135" s="249"/>
    </row>
  </sheetData>
  <mergeCells count="42">
    <mergeCell ref="AQ124:AR125"/>
    <mergeCell ref="B124:B125"/>
    <mergeCell ref="C124:C125"/>
    <mergeCell ref="AQ5:AR6"/>
    <mergeCell ref="AQ54:AR55"/>
    <mergeCell ref="AQ81:AR82"/>
    <mergeCell ref="B109:B110"/>
    <mergeCell ref="C109:C110"/>
    <mergeCell ref="B111:C111"/>
    <mergeCell ref="B63:C63"/>
    <mergeCell ref="B81:B82"/>
    <mergeCell ref="C81:C82"/>
    <mergeCell ref="B84:C84"/>
    <mergeCell ref="B90:C90"/>
    <mergeCell ref="D121:AN121"/>
    <mergeCell ref="B54:B55"/>
    <mergeCell ref="P133:T133"/>
    <mergeCell ref="F54:AI54"/>
    <mergeCell ref="F124:AI124"/>
    <mergeCell ref="F81:AI81"/>
    <mergeCell ref="AE133:AI133"/>
    <mergeCell ref="C54:C55"/>
    <mergeCell ref="B57:C57"/>
    <mergeCell ref="A5:A6"/>
    <mergeCell ref="B5:B6"/>
    <mergeCell ref="C5:C6"/>
    <mergeCell ref="B26:C26"/>
    <mergeCell ref="B28:C28"/>
    <mergeCell ref="B19:C19"/>
    <mergeCell ref="B8:C8"/>
    <mergeCell ref="B14:C14"/>
    <mergeCell ref="B23:C23"/>
    <mergeCell ref="AO5:AP6"/>
    <mergeCell ref="AO54:AP55"/>
    <mergeCell ref="AO81:AP82"/>
    <mergeCell ref="AO124:AP125"/>
    <mergeCell ref="F1:AN1"/>
    <mergeCell ref="F2:AN2"/>
    <mergeCell ref="F3:AN3"/>
    <mergeCell ref="F109:AI109"/>
    <mergeCell ref="D122:AG122"/>
    <mergeCell ref="F5:AI5"/>
  </mergeCells>
  <printOptions horizontalCentered="1"/>
  <pageMargins left="0.25" right="0.25" top="0.75" bottom="0.75" header="0.3" footer="0.3"/>
  <pageSetup paperSize="9" scale="50" orientation="landscape" useFirstPageNumber="1" r:id="rId1"/>
  <headerFooter alignWithMargins="0">
    <oddHeader>&amp;L&amp;"Arial,Félkövér"Óbudai Egyetem
Alba Regia Műszaki Kar Geoinformatikai Intézet&amp;C&amp;"Arial CE,Félkövér"&amp;11Földmérő és földrendező alapszak&amp;12
&amp;11BSc F-tanterv
&amp;"Arial CE,Normál"&amp;12
&amp;R&amp;"Arial CE,Félkövér"Érvényes: 2023/2024. 
LEVELEZŐ</oddHeader>
    <oddFooter>&amp;R&amp;"Arial CE,Félkövér"&amp;12&amp;P / &amp;N</oddFooter>
  </headerFooter>
  <rowBreaks count="2" manualBreakCount="2">
    <brk id="51" max="43" man="1"/>
    <brk id="106" max="43" man="1"/>
  </rowBreaks>
  <colBreaks count="2" manualBreakCount="2">
    <brk id="40" max="134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BSc tanterv </vt:lpstr>
      <vt:lpstr>Levelező BSc tanterv </vt:lpstr>
      <vt:lpstr>'Levelező BSc tanterv '!Nyomtatási_cím</vt:lpstr>
      <vt:lpstr>'Nappali BSc tanterv '!Nyomtatási_cím</vt:lpstr>
      <vt:lpstr>'Levelező BSc tanterv '!Nyomtatási_terület</vt:lpstr>
      <vt:lpstr>'Nappali BSc tanterv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László Gergely</dc:creator>
  <cp:lastModifiedBy>Rab Mihályné</cp:lastModifiedBy>
  <cp:lastPrinted>2023-11-22T15:18:23Z</cp:lastPrinted>
  <dcterms:created xsi:type="dcterms:W3CDTF">2022-10-01T07:52:54Z</dcterms:created>
  <dcterms:modified xsi:type="dcterms:W3CDTF">2024-01-23T11:02:37Z</dcterms:modified>
</cp:coreProperties>
</file>