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15989D11-9F73-46DF-9718-EED7CF399C82}" xr6:coauthVersionLast="47" xr6:coauthVersionMax="47" xr10:uidLastSave="{00000000-0000-0000-0000-000000000000}"/>
  <bookViews>
    <workbookView xWindow="28680" yWindow="-120" windowWidth="19440" windowHeight="14880" tabRatio="254" xr2:uid="{00000000-000D-0000-FFFF-FFFF00000000}"/>
  </bookViews>
  <sheets>
    <sheet name="Nappali tanterv" sheetId="2" r:id="rId1"/>
    <sheet name="Kreditbeszámítás" sheetId="5" r:id="rId2"/>
  </sheets>
  <definedNames>
    <definedName name="_xlnm._FilterDatabase" localSheetId="0" hidden="1">'Nappali tanterv'!$A$9:$IT$40</definedName>
    <definedName name="_xlnm.Print_Titles" localSheetId="0">'Nappali tanterv'!$A:$C,'Nappali tanterv'!$1:$3</definedName>
    <definedName name="_xlnm.Print_Area" localSheetId="1">Kreditbeszámítás!$A$1:$E$16</definedName>
    <definedName name="_xlnm.Print_Area" localSheetId="0">'Nappali tanterv'!$A$1:$AB$50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5" l="1"/>
  <c r="D48" i="2" l="1"/>
  <c r="C16" i="5"/>
  <c r="A15" i="5"/>
  <c r="A13" i="5"/>
  <c r="A12" i="5"/>
  <c r="A11" i="5"/>
  <c r="A10" i="5"/>
  <c r="A6" i="5"/>
  <c r="A5" i="5"/>
  <c r="E10" i="2" l="1"/>
  <c r="E11" i="2"/>
  <c r="E12" i="2"/>
  <c r="D10" i="2" l="1"/>
  <c r="D11" i="2"/>
  <c r="D12" i="2"/>
  <c r="D13" i="2"/>
  <c r="E13" i="2"/>
  <c r="E9" i="2" s="1"/>
  <c r="D15" i="2"/>
  <c r="E15" i="2"/>
  <c r="B6" i="5" s="1"/>
  <c r="D16" i="2"/>
  <c r="E16" i="2"/>
  <c r="B5" i="5" s="1"/>
  <c r="D17" i="2"/>
  <c r="E17" i="2"/>
  <c r="D18" i="2"/>
  <c r="E18" i="2"/>
  <c r="B7" i="5" s="1"/>
  <c r="D20" i="2"/>
  <c r="E20" i="2"/>
  <c r="D21" i="2"/>
  <c r="E21" i="2"/>
  <c r="D22" i="2"/>
  <c r="E22" i="2"/>
  <c r="D23" i="2"/>
  <c r="E23" i="2"/>
  <c r="B10" i="5" s="1"/>
  <c r="D24" i="2"/>
  <c r="E24" i="2"/>
  <c r="D25" i="2"/>
  <c r="E25" i="2"/>
  <c r="D26" i="2"/>
  <c r="E26" i="2"/>
  <c r="B11" i="5" s="1"/>
  <c r="D27" i="2"/>
  <c r="E27" i="2"/>
  <c r="B12" i="5" s="1"/>
  <c r="D28" i="2"/>
  <c r="E28" i="2"/>
  <c r="B13" i="5" s="1"/>
  <c r="D29" i="2"/>
  <c r="E29" i="2"/>
  <c r="D30" i="2"/>
  <c r="E30" i="2"/>
  <c r="B16" i="5" l="1"/>
  <c r="D9" i="2"/>
  <c r="E14" i="2"/>
  <c r="D14" i="2"/>
  <c r="Y40" i="2"/>
  <c r="T40" i="2"/>
  <c r="O40" i="2"/>
  <c r="J40" i="2"/>
  <c r="X39" i="2"/>
  <c r="S39" i="2"/>
  <c r="N39" i="2"/>
  <c r="I39" i="2"/>
  <c r="X38" i="2"/>
  <c r="S38" i="2"/>
  <c r="N38" i="2"/>
  <c r="I38" i="2"/>
  <c r="E34" i="2"/>
  <c r="D34" i="2"/>
  <c r="E32" i="2"/>
  <c r="D32" i="2"/>
  <c r="Y19" i="2"/>
  <c r="W19" i="2"/>
  <c r="V19" i="2"/>
  <c r="U19" i="2"/>
  <c r="T19" i="2"/>
  <c r="R19" i="2"/>
  <c r="Q19" i="2"/>
  <c r="P19" i="2"/>
  <c r="O19" i="2"/>
  <c r="M19" i="2"/>
  <c r="L19" i="2"/>
  <c r="K19" i="2"/>
  <c r="J19" i="2"/>
  <c r="H19" i="2"/>
  <c r="G19" i="2"/>
  <c r="F19" i="2"/>
  <c r="Y14" i="2"/>
  <c r="W14" i="2"/>
  <c r="V14" i="2"/>
  <c r="U14" i="2"/>
  <c r="T14" i="2"/>
  <c r="R14" i="2"/>
  <c r="Q14" i="2"/>
  <c r="P14" i="2"/>
  <c r="O14" i="2"/>
  <c r="M14" i="2"/>
  <c r="L14" i="2"/>
  <c r="K14" i="2"/>
  <c r="J14" i="2"/>
  <c r="H14" i="2"/>
  <c r="G14" i="2"/>
  <c r="F14" i="2"/>
  <c r="Y9" i="2"/>
  <c r="W9" i="2"/>
  <c r="V9" i="2"/>
  <c r="U9" i="2"/>
  <c r="T9" i="2"/>
  <c r="R9" i="2"/>
  <c r="Q9" i="2"/>
  <c r="P9" i="2"/>
  <c r="O9" i="2"/>
  <c r="M9" i="2"/>
  <c r="L9" i="2"/>
  <c r="K9" i="2"/>
  <c r="J9" i="2"/>
  <c r="H9" i="2"/>
  <c r="G9" i="2"/>
  <c r="F9" i="2"/>
  <c r="D19" i="2" l="1"/>
  <c r="J37" i="2"/>
  <c r="E19" i="2"/>
  <c r="U37" i="2"/>
  <c r="K37" i="2"/>
  <c r="M37" i="2"/>
  <c r="W37" i="2"/>
  <c r="T37" i="2"/>
  <c r="R37" i="2"/>
  <c r="Q37" i="2"/>
  <c r="P37" i="2"/>
  <c r="L37" i="2"/>
  <c r="O37" i="2"/>
  <c r="H37" i="2"/>
  <c r="G37" i="2"/>
  <c r="F37" i="2"/>
  <c r="E37" i="2" l="1"/>
  <c r="D37" i="2"/>
</calcChain>
</file>

<file path=xl/sharedStrings.xml><?xml version="1.0" encoding="utf-8"?>
<sst xmlns="http://schemas.openxmlformats.org/spreadsheetml/2006/main" count="229" uniqueCount="149">
  <si>
    <t xml:space="preserve">  óraszámokkal ; követelményekkel (k.); kreditekkel (kr.)</t>
  </si>
  <si>
    <t>előadás (ea.), tantermi gyakorlat (tgy), laborgyakorlat (l)</t>
  </si>
  <si>
    <t>Kód</t>
  </si>
  <si>
    <t>Tantárgyak</t>
  </si>
  <si>
    <t xml:space="preserve">Heti össz. </t>
  </si>
  <si>
    <t>Félévek</t>
  </si>
  <si>
    <t>1.</t>
  </si>
  <si>
    <t>2.</t>
  </si>
  <si>
    <t>3.</t>
  </si>
  <si>
    <t xml:space="preserve">4. </t>
  </si>
  <si>
    <t>tgy</t>
  </si>
  <si>
    <t>l</t>
  </si>
  <si>
    <t>k</t>
  </si>
  <si>
    <t>ea</t>
  </si>
  <si>
    <t>kr</t>
  </si>
  <si>
    <t>vizsga (v)</t>
  </si>
  <si>
    <t>Szakképzés közös modul</t>
  </si>
  <si>
    <t>Szakmai idegennyelvi alapok</t>
  </si>
  <si>
    <t>Képzési terület közös modul</t>
  </si>
  <si>
    <t>Digitális technika</t>
  </si>
  <si>
    <t>4.</t>
  </si>
  <si>
    <t>5.</t>
  </si>
  <si>
    <t>7.</t>
  </si>
  <si>
    <t>8.</t>
  </si>
  <si>
    <t>9.</t>
  </si>
  <si>
    <t>10.</t>
  </si>
  <si>
    <t>11.</t>
  </si>
  <si>
    <t>Szakképzési modul</t>
  </si>
  <si>
    <t>13.</t>
  </si>
  <si>
    <t>14.</t>
  </si>
  <si>
    <t>15.</t>
  </si>
  <si>
    <t>17.</t>
  </si>
  <si>
    <t>18.</t>
  </si>
  <si>
    <t>20.</t>
  </si>
  <si>
    <t>21.</t>
  </si>
  <si>
    <t>v</t>
  </si>
  <si>
    <t>é</t>
  </si>
  <si>
    <t>Összes óraszám / kredit</t>
  </si>
  <si>
    <t>Rendszergazda szakirány tantárgyai</t>
  </si>
  <si>
    <t>Hálózati informatikus szakirány tantárgyai</t>
  </si>
  <si>
    <t>22.</t>
  </si>
  <si>
    <t>Adatbázisok</t>
  </si>
  <si>
    <t>Ssz.</t>
  </si>
  <si>
    <t>óra</t>
  </si>
  <si>
    <t>Beszámított kreditek száma</t>
  </si>
  <si>
    <t>évközi jegy (é)</t>
  </si>
  <si>
    <t>Szakmai és pénzügyi információ feldolgozási alapismeretek</t>
  </si>
  <si>
    <t>Szoftvertechnológia és grafikus felhasználói interfész tervezése</t>
  </si>
  <si>
    <t>Informatika alapjai</t>
  </si>
  <si>
    <t>Operációs rendszerek</t>
  </si>
  <si>
    <t>Adatvédelem, informatikai biztonság</t>
  </si>
  <si>
    <t>Számítógép hálózatok</t>
  </si>
  <si>
    <t>Számítógéphálózatok üzemeltetése</t>
  </si>
  <si>
    <t>Számítógép architektúrák alapjai</t>
  </si>
  <si>
    <t>Kredit</t>
  </si>
  <si>
    <t>Összesen</t>
  </si>
  <si>
    <t>Beszá-mított kredit</t>
  </si>
  <si>
    <t>Félév</t>
  </si>
  <si>
    <t>Kreditbeszámítási táblázat a mérnökinformatikus alapképzési szakon történő továbbtanulás esetén besszámított kreditekről</t>
  </si>
  <si>
    <t>Tárgycsoport</t>
  </si>
  <si>
    <t>Záróvizsga tantárgyak</t>
  </si>
  <si>
    <t>Hálózati ismeretek</t>
  </si>
  <si>
    <t>Összesen:</t>
  </si>
  <si>
    <t>kre-dit</t>
  </si>
  <si>
    <t>Szakmai gyakorlat</t>
  </si>
  <si>
    <t>12.</t>
  </si>
  <si>
    <t>19.</t>
  </si>
  <si>
    <t>24.</t>
  </si>
  <si>
    <t>26.</t>
  </si>
  <si>
    <t>Elfogadott alapképzési tárgy</t>
  </si>
  <si>
    <t>Előtanulmányi rend</t>
  </si>
  <si>
    <t>Patronálás I.</t>
  </si>
  <si>
    <t>a</t>
  </si>
  <si>
    <t>27.</t>
  </si>
  <si>
    <t>Matematikai alapismeretek</t>
  </si>
  <si>
    <t>Tanulásmódszertan</t>
  </si>
  <si>
    <t>Mesterséges intelligencia</t>
  </si>
  <si>
    <t>Full-stack fejlesztés</t>
  </si>
  <si>
    <t>Munkaerőpiaci ismeretek és kommunikáció</t>
  </si>
  <si>
    <t>Testnevelés</t>
  </si>
  <si>
    <t>Projektmanagement és üzletfejlesztés</t>
  </si>
  <si>
    <t>Problémamegoldás programozással</t>
  </si>
  <si>
    <t>Felhőszolgáltatások és LAN/WAN hálózatok kialakítása</t>
  </si>
  <si>
    <t>Információs rendszerek a vállalatirányításban és a mérnöki gyakorlatban</t>
  </si>
  <si>
    <t>E tanterv megfeleltetés</t>
  </si>
  <si>
    <t>AMXNY1IFNE</t>
  </si>
  <si>
    <t>AMXIF0IFNE</t>
  </si>
  <si>
    <t>Diszkrét matematika és lineáris algebra I.</t>
  </si>
  <si>
    <t>AMXDL1IFNE</t>
  </si>
  <si>
    <t>Szoftver fejlesztés és tervezés</t>
  </si>
  <si>
    <t>AMXSF0IFNE</t>
  </si>
  <si>
    <t>AMXST0IFNE</t>
  </si>
  <si>
    <t>AMXIA0IFNE</t>
  </si>
  <si>
    <t>AMXAB0IFNE</t>
  </si>
  <si>
    <t>AMXOP0IFNE</t>
  </si>
  <si>
    <t>AMXIB1IFNE</t>
  </si>
  <si>
    <t>AMXSH0IFNE</t>
  </si>
  <si>
    <t>AMXHU0IFNE</t>
  </si>
  <si>
    <t>AMXSA0IFNE</t>
  </si>
  <si>
    <t>AMXKA0IFNE
AMXMI0IFNE</t>
  </si>
  <si>
    <t>Kommunikáció alapjai
Munkaerőpiaci ismeretek</t>
  </si>
  <si>
    <t>Vállalati információs rendszerek
Mérnöki tervező rendszerek</t>
  </si>
  <si>
    <t>AMWVR0IFNE
AMWTR0IFNE</t>
  </si>
  <si>
    <t>Felhőszolgáltatások 
LAN/WAN hálózatok kialakítása</t>
  </si>
  <si>
    <t>AMWFH0IFNE
AMWLW0IFNE</t>
  </si>
  <si>
    <t>AMIPATKBNE</t>
  </si>
  <si>
    <t>Egyéb E tanterves tárgyak, melyeknek nincs F tantervi megfelelőjük:</t>
  </si>
  <si>
    <t>(egyedi egyeztetés szerint: spec.kurzus, KMOOC, más szakon induló azonos tematikájú tárgy)</t>
  </si>
  <si>
    <t>Diszkrét matematika és lineáris algebra II.</t>
  </si>
  <si>
    <t>AMXDL2IFNE</t>
  </si>
  <si>
    <t>Információs rendszerek</t>
  </si>
  <si>
    <t>AMXIR0IFNE</t>
  </si>
  <si>
    <t>Webprogramozás</t>
  </si>
  <si>
    <t>AMXWP0IFNE</t>
  </si>
  <si>
    <t>Makroökonómia, Mikroökonómia</t>
  </si>
  <si>
    <t>AMXKG1KFNE
AMXKG2KFNE</t>
  </si>
  <si>
    <t>AMXDT0IFNE
AMXPF0IFNE</t>
  </si>
  <si>
    <t>Digitális technika
Számítógépes perifériák</t>
  </si>
  <si>
    <t>Testnevelés 1</t>
  </si>
  <si>
    <t>Patronálás</t>
  </si>
  <si>
    <t>Szoftvertechnológia</t>
  </si>
  <si>
    <t>F tanterv</t>
  </si>
  <si>
    <t>Érvényes: 2023. szeptember 01-től</t>
  </si>
  <si>
    <t>Nappali tagozat</t>
  </si>
  <si>
    <t>Mérnökinformatikus FOKSZ</t>
  </si>
  <si>
    <t>ATXMI2IFNF</t>
  </si>
  <si>
    <t>ATXIF1IFNF</t>
  </si>
  <si>
    <t>ATXNY2IFNF</t>
  </si>
  <si>
    <t>ATXMA1IFNF</t>
  </si>
  <si>
    <t>ATXTA1IFNF</t>
  </si>
  <si>
    <t>ATXPM2IFNF</t>
  </si>
  <si>
    <t>ATXPR1IFNF</t>
  </si>
  <si>
    <t>ATXST2IFNF</t>
  </si>
  <si>
    <t>ATXIA1IFNF</t>
  </si>
  <si>
    <t>ATXAB3IFNF</t>
  </si>
  <si>
    <t>ATXOP2IFNF</t>
  </si>
  <si>
    <t>ATXIB2IFNF</t>
  </si>
  <si>
    <t>ATXDT1IFNF</t>
  </si>
  <si>
    <t>ATXSZ3IFNF</t>
  </si>
  <si>
    <t>ATXHU3IFNF</t>
  </si>
  <si>
    <t>ATXAR3IFNF</t>
  </si>
  <si>
    <t>ATXME2IFNF</t>
  </si>
  <si>
    <t>ATXFU3IFNF</t>
  </si>
  <si>
    <t>ATIPA1IFNF</t>
  </si>
  <si>
    <t>h</t>
  </si>
  <si>
    <t>OTTESI1FNF</t>
  </si>
  <si>
    <t>ATXVR3IFNF</t>
  </si>
  <si>
    <t>ATXFH3IFNF</t>
  </si>
  <si>
    <t>ATGSG4IFNF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</si>
</sst>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4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6" fillId="3" borderId="15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46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left" wrapText="1"/>
    </xf>
    <xf numFmtId="0" fontId="8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3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left"/>
    </xf>
    <xf numFmtId="0" fontId="5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0" fontId="6" fillId="3" borderId="21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8" fillId="0" borderId="39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30" xfId="0" applyFont="1" applyBorder="1"/>
    <xf numFmtId="0" fontId="6" fillId="0" borderId="47" xfId="0" applyFont="1" applyBorder="1"/>
    <xf numFmtId="0" fontId="8" fillId="0" borderId="12" xfId="0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37" xfId="0" applyFont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37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5" fillId="0" borderId="62" xfId="0" applyFont="1" applyBorder="1" applyAlignment="1">
      <alignment wrapText="1"/>
    </xf>
    <xf numFmtId="0" fontId="5" fillId="0" borderId="63" xfId="0" applyFont="1" applyBorder="1" applyAlignment="1">
      <alignment wrapText="1"/>
    </xf>
    <xf numFmtId="0" fontId="5" fillId="0" borderId="64" xfId="0" applyFont="1" applyBorder="1" applyAlignment="1">
      <alignment wrapText="1"/>
    </xf>
    <xf numFmtId="0" fontId="5" fillId="0" borderId="65" xfId="0" applyFont="1" applyBorder="1" applyAlignment="1">
      <alignment wrapText="1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5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44" xfId="0" applyFont="1" applyBorder="1" applyAlignment="1">
      <alignment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6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55" xfId="0" applyFont="1" applyBorder="1" applyAlignment="1">
      <alignment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2" borderId="55" xfId="0" applyFont="1" applyFill="1" applyBorder="1" applyAlignment="1">
      <alignment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0" xfId="0" applyFont="1" applyFill="1"/>
    <xf numFmtId="0" fontId="8" fillId="0" borderId="47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0" fontId="5" fillId="0" borderId="20" xfId="0" applyFont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6" fillId="0" borderId="6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50"/>
  <sheetViews>
    <sheetView showGridLines="0" tabSelected="1" view="pageBreakPreview" zoomScaleNormal="75" zoomScaleSheetLayoutView="100" workbookViewId="0">
      <pane xSplit="3" ySplit="8" topLeftCell="R9" activePane="bottomRight" state="frozen"/>
      <selection pane="topRight" activeCell="D1" sqref="D1"/>
      <selection pane="bottomLeft" activeCell="A9" sqref="A9"/>
      <selection pane="bottomRight"/>
    </sheetView>
  </sheetViews>
  <sheetFormatPr defaultColWidth="9.109375" defaultRowHeight="13.8" x14ac:dyDescent="0.3"/>
  <cols>
    <col min="1" max="1" width="7.5546875" style="101" customWidth="1"/>
    <col min="2" max="2" width="15.5546875" style="101" customWidth="1"/>
    <col min="3" max="3" width="67.88671875" style="4" bestFit="1" customWidth="1"/>
    <col min="4" max="4" width="5.109375" style="4" bestFit="1" customWidth="1"/>
    <col min="5" max="5" width="4.5546875" style="4" bestFit="1" customWidth="1"/>
    <col min="6" max="6" width="4.21875" style="4" bestFit="1" customWidth="1"/>
    <col min="7" max="7" width="4.77734375" style="4" bestFit="1" customWidth="1"/>
    <col min="8" max="8" width="2.88671875" style="4" bestFit="1" customWidth="1"/>
    <col min="9" max="9" width="2.5546875" style="4" bestFit="1" customWidth="1"/>
    <col min="10" max="10" width="3.6640625" style="4" bestFit="1" customWidth="1"/>
    <col min="11" max="11" width="4.21875" style="4" bestFit="1" customWidth="1"/>
    <col min="12" max="12" width="4.77734375" style="4" bestFit="1" customWidth="1"/>
    <col min="13" max="13" width="2.88671875" style="4" bestFit="1" customWidth="1"/>
    <col min="14" max="14" width="2.5546875" style="4" bestFit="1" customWidth="1"/>
    <col min="15" max="15" width="3.6640625" style="4" bestFit="1" customWidth="1"/>
    <col min="16" max="16" width="4.21875" style="4" bestFit="1" customWidth="1"/>
    <col min="17" max="17" width="4.77734375" style="4" bestFit="1" customWidth="1"/>
    <col min="18" max="18" width="2.88671875" style="4" bestFit="1" customWidth="1"/>
    <col min="19" max="19" width="2.5546875" style="4" bestFit="1" customWidth="1"/>
    <col min="20" max="20" width="3.6640625" style="4" bestFit="1" customWidth="1"/>
    <col min="21" max="21" width="4.21875" style="4" bestFit="1" customWidth="1"/>
    <col min="22" max="22" width="4.77734375" style="4" bestFit="1" customWidth="1"/>
    <col min="23" max="23" width="3.44140625" style="4" bestFit="1" customWidth="1"/>
    <col min="24" max="24" width="2.5546875" style="4" bestFit="1" customWidth="1"/>
    <col min="25" max="25" width="3.6640625" style="4" bestFit="1" customWidth="1"/>
    <col min="26" max="26" width="28.109375" style="4" bestFit="1" customWidth="1"/>
    <col min="27" max="27" width="15.44140625" style="4" customWidth="1"/>
    <col min="28" max="28" width="50.5546875" style="4" bestFit="1" customWidth="1"/>
    <col min="29" max="16384" width="9.109375" style="4"/>
  </cols>
  <sheetData>
    <row r="1" spans="1:254" ht="21" x14ac:dyDescent="0.4">
      <c r="A1" s="102" t="s">
        <v>121</v>
      </c>
      <c r="B1" s="2"/>
      <c r="C1" s="2"/>
      <c r="D1" s="147" t="s">
        <v>124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3"/>
      <c r="AB1" s="3"/>
    </row>
    <row r="2" spans="1:254" ht="18" x14ac:dyDescent="0.35">
      <c r="A2" s="103" t="s">
        <v>122</v>
      </c>
      <c r="B2" s="2"/>
      <c r="C2" s="2"/>
      <c r="D2" s="148" t="s">
        <v>123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3"/>
      <c r="AB2" s="3"/>
    </row>
    <row r="3" spans="1:254" ht="18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3"/>
    </row>
    <row r="4" spans="1:254" x14ac:dyDescent="0.3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6"/>
      <c r="AB4" s="6"/>
    </row>
    <row r="5" spans="1:254" ht="14.4" thickBot="1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6"/>
      <c r="AB5" s="6"/>
    </row>
    <row r="6" spans="1:254" ht="16.2" thickBot="1" x14ac:dyDescent="0.35">
      <c r="A6" s="7" t="s">
        <v>42</v>
      </c>
      <c r="B6" s="8" t="s">
        <v>2</v>
      </c>
      <c r="C6" s="7" t="s">
        <v>3</v>
      </c>
      <c r="D6" s="141" t="s">
        <v>4</v>
      </c>
      <c r="E6" s="142"/>
      <c r="F6" s="143" t="s">
        <v>5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5"/>
      <c r="Z6" s="155" t="s">
        <v>70</v>
      </c>
      <c r="AA6" s="149" t="s">
        <v>84</v>
      </c>
      <c r="AB6" s="150"/>
    </row>
    <row r="7" spans="1:254" ht="16.2" thickBot="1" x14ac:dyDescent="0.35">
      <c r="A7" s="9"/>
      <c r="B7" s="10"/>
      <c r="C7" s="9"/>
      <c r="D7" s="7" t="s">
        <v>43</v>
      </c>
      <c r="E7" s="7" t="s">
        <v>14</v>
      </c>
      <c r="F7" s="12"/>
      <c r="G7" s="12"/>
      <c r="H7" s="12" t="s">
        <v>6</v>
      </c>
      <c r="I7" s="12"/>
      <c r="J7" s="13"/>
      <c r="K7" s="11"/>
      <c r="L7" s="12"/>
      <c r="M7" s="12" t="s">
        <v>7</v>
      </c>
      <c r="N7" s="12"/>
      <c r="O7" s="13"/>
      <c r="P7" s="11"/>
      <c r="Q7" s="12"/>
      <c r="R7" s="12" t="s">
        <v>8</v>
      </c>
      <c r="S7" s="12"/>
      <c r="T7" s="13"/>
      <c r="U7" s="11"/>
      <c r="V7" s="12"/>
      <c r="W7" s="12" t="s">
        <v>9</v>
      </c>
      <c r="X7" s="12"/>
      <c r="Y7" s="13"/>
      <c r="Z7" s="156"/>
      <c r="AA7" s="151"/>
      <c r="AB7" s="152"/>
    </row>
    <row r="8" spans="1:254" ht="16.2" thickBot="1" x14ac:dyDescent="0.35">
      <c r="A8" s="14"/>
      <c r="B8" s="15"/>
      <c r="C8" s="14"/>
      <c r="D8" s="14"/>
      <c r="E8" s="14"/>
      <c r="F8" s="16" t="s">
        <v>13</v>
      </c>
      <c r="G8" s="17" t="s">
        <v>10</v>
      </c>
      <c r="H8" s="15" t="s">
        <v>11</v>
      </c>
      <c r="I8" s="15" t="s">
        <v>12</v>
      </c>
      <c r="J8" s="18" t="s">
        <v>14</v>
      </c>
      <c r="K8" s="16" t="s">
        <v>13</v>
      </c>
      <c r="L8" s="17" t="s">
        <v>10</v>
      </c>
      <c r="M8" s="15" t="s">
        <v>11</v>
      </c>
      <c r="N8" s="15" t="s">
        <v>12</v>
      </c>
      <c r="O8" s="18" t="s">
        <v>14</v>
      </c>
      <c r="P8" s="16" t="s">
        <v>13</v>
      </c>
      <c r="Q8" s="17" t="s">
        <v>10</v>
      </c>
      <c r="R8" s="15" t="s">
        <v>11</v>
      </c>
      <c r="S8" s="15" t="s">
        <v>12</v>
      </c>
      <c r="T8" s="18" t="s">
        <v>14</v>
      </c>
      <c r="U8" s="16" t="s">
        <v>13</v>
      </c>
      <c r="V8" s="17" t="s">
        <v>10</v>
      </c>
      <c r="W8" s="15" t="s">
        <v>11</v>
      </c>
      <c r="X8" s="15" t="s">
        <v>12</v>
      </c>
      <c r="Y8" s="18" t="s">
        <v>14</v>
      </c>
      <c r="Z8" s="157"/>
      <c r="AA8" s="153"/>
      <c r="AB8" s="154"/>
    </row>
    <row r="9" spans="1:254" ht="16.2" thickBot="1" x14ac:dyDescent="0.35">
      <c r="A9" s="19"/>
      <c r="B9" s="20"/>
      <c r="C9" s="21" t="s">
        <v>16</v>
      </c>
      <c r="D9" s="19">
        <f>SUM(D10:D13)</f>
        <v>8</v>
      </c>
      <c r="E9" s="22">
        <f>SUM(E10:E13)</f>
        <v>12</v>
      </c>
      <c r="F9" s="22">
        <f>SUM(F10:F13)</f>
        <v>1</v>
      </c>
      <c r="G9" s="22">
        <f>SUM(G10:G13)</f>
        <v>1</v>
      </c>
      <c r="H9" s="22">
        <f>SUM(H10:H13)</f>
        <v>2</v>
      </c>
      <c r="I9" s="22"/>
      <c r="J9" s="22">
        <f>SUM(J10:J13)</f>
        <v>5</v>
      </c>
      <c r="K9" s="22">
        <f>SUM(K10:K13)</f>
        <v>2</v>
      </c>
      <c r="L9" s="22">
        <f>SUM(L10:L13)</f>
        <v>2</v>
      </c>
      <c r="M9" s="22">
        <f>SUM(M10:M13)</f>
        <v>0</v>
      </c>
      <c r="N9" s="22"/>
      <c r="O9" s="22">
        <f>SUM(O10:O13)</f>
        <v>7</v>
      </c>
      <c r="P9" s="22">
        <f>SUM(P10:P13)</f>
        <v>0</v>
      </c>
      <c r="Q9" s="22">
        <f>SUM(Q10:Q13)</f>
        <v>0</v>
      </c>
      <c r="R9" s="22">
        <f>SUM(R10:R13)</f>
        <v>0</v>
      </c>
      <c r="S9" s="22"/>
      <c r="T9" s="22">
        <f>SUM(T10:T13)</f>
        <v>0</v>
      </c>
      <c r="U9" s="22">
        <f>SUM(U10:U13)</f>
        <v>0</v>
      </c>
      <c r="V9" s="22">
        <f>SUM(V10:V13)</f>
        <v>0</v>
      </c>
      <c r="W9" s="22">
        <f>SUM(W10:W13)</f>
        <v>0</v>
      </c>
      <c r="X9" s="22"/>
      <c r="Y9" s="22">
        <f>SUM(Y10:Y13)</f>
        <v>0</v>
      </c>
      <c r="Z9" s="23"/>
      <c r="AA9" s="24"/>
      <c r="AB9" s="23"/>
    </row>
    <row r="10" spans="1:254" ht="27.6" x14ac:dyDescent="0.3">
      <c r="A10" s="25" t="s">
        <v>6</v>
      </c>
      <c r="B10" s="26" t="s">
        <v>125</v>
      </c>
      <c r="C10" s="27" t="s">
        <v>78</v>
      </c>
      <c r="D10" s="28">
        <f>F10+G10+H10+K10+L10+M10+P10+Q10+R10+U10+V10+W10</f>
        <v>2</v>
      </c>
      <c r="E10" s="28">
        <f>J10+O10+T10+Y10</f>
        <v>4</v>
      </c>
      <c r="F10" s="29"/>
      <c r="G10" s="30"/>
      <c r="H10" s="30"/>
      <c r="I10" s="30"/>
      <c r="J10" s="31"/>
      <c r="K10" s="29">
        <v>2</v>
      </c>
      <c r="L10" s="30">
        <v>0</v>
      </c>
      <c r="M10" s="30">
        <v>0</v>
      </c>
      <c r="N10" s="30" t="s">
        <v>36</v>
      </c>
      <c r="O10" s="31">
        <v>4</v>
      </c>
      <c r="P10" s="29"/>
      <c r="Q10" s="30"/>
      <c r="R10" s="30"/>
      <c r="S10" s="30"/>
      <c r="T10" s="31"/>
      <c r="U10" s="32"/>
      <c r="V10" s="33"/>
      <c r="W10" s="33"/>
      <c r="X10" s="33"/>
      <c r="Y10" s="34"/>
      <c r="Z10" s="35"/>
      <c r="AA10" s="36" t="s">
        <v>99</v>
      </c>
      <c r="AB10" s="37" t="s">
        <v>100</v>
      </c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ht="15.6" x14ac:dyDescent="0.3">
      <c r="A11" s="39" t="s">
        <v>7</v>
      </c>
      <c r="B11" s="26" t="s">
        <v>126</v>
      </c>
      <c r="C11" s="27" t="s">
        <v>46</v>
      </c>
      <c r="D11" s="28">
        <f>F11+G11+H11+K11+L11+M11+P11+Q11+R11+U11+V11+W11</f>
        <v>3</v>
      </c>
      <c r="E11" s="28">
        <f t="shared" ref="E11:E12" si="0">J11+O11+T11+Y11</f>
        <v>4</v>
      </c>
      <c r="F11" s="29">
        <v>1</v>
      </c>
      <c r="G11" s="30">
        <v>0</v>
      </c>
      <c r="H11" s="30">
        <v>2</v>
      </c>
      <c r="I11" s="30" t="s">
        <v>36</v>
      </c>
      <c r="J11" s="31">
        <v>4</v>
      </c>
      <c r="K11" s="29"/>
      <c r="L11" s="30"/>
      <c r="M11" s="30"/>
      <c r="N11" s="30"/>
      <c r="O11" s="31"/>
      <c r="P11" s="29"/>
      <c r="Q11" s="30"/>
      <c r="R11" s="30"/>
      <c r="S11" s="30"/>
      <c r="T11" s="31"/>
      <c r="U11" s="29"/>
      <c r="V11" s="30"/>
      <c r="W11" s="30"/>
      <c r="X11" s="30"/>
      <c r="Y11" s="40"/>
      <c r="Z11" s="41"/>
      <c r="AA11" s="42" t="s">
        <v>86</v>
      </c>
      <c r="AB11" s="41" t="s">
        <v>46</v>
      </c>
    </row>
    <row r="12" spans="1:254" ht="15.6" x14ac:dyDescent="0.3">
      <c r="A12" s="39" t="s">
        <v>8</v>
      </c>
      <c r="B12" s="26" t="s">
        <v>145</v>
      </c>
      <c r="C12" s="43" t="s">
        <v>79</v>
      </c>
      <c r="D12" s="28">
        <f>F12+G12+H12+K12+L12+M12+P12+Q12+R12+U12+V12+W12</f>
        <v>1</v>
      </c>
      <c r="E12" s="28">
        <f t="shared" si="0"/>
        <v>1</v>
      </c>
      <c r="F12" s="29">
        <v>0</v>
      </c>
      <c r="G12" s="30">
        <v>1</v>
      </c>
      <c r="H12" s="30">
        <v>0</v>
      </c>
      <c r="I12" s="30" t="s">
        <v>144</v>
      </c>
      <c r="J12" s="31">
        <v>1</v>
      </c>
      <c r="K12" s="29"/>
      <c r="L12" s="30"/>
      <c r="M12" s="30"/>
      <c r="N12" s="30"/>
      <c r="O12" s="31"/>
      <c r="P12" s="29"/>
      <c r="Q12" s="30"/>
      <c r="R12" s="30"/>
      <c r="S12" s="30"/>
      <c r="T12" s="31"/>
      <c r="U12" s="29"/>
      <c r="V12" s="30"/>
      <c r="W12" s="30"/>
      <c r="X12" s="30"/>
      <c r="Y12" s="40"/>
      <c r="Z12" s="41"/>
      <c r="AA12" s="42"/>
      <c r="AB12" s="41"/>
    </row>
    <row r="13" spans="1:254" ht="16.2" thickBot="1" x14ac:dyDescent="0.35">
      <c r="A13" s="44" t="s">
        <v>20</v>
      </c>
      <c r="B13" s="45" t="s">
        <v>127</v>
      </c>
      <c r="C13" s="46" t="s">
        <v>17</v>
      </c>
      <c r="D13" s="47">
        <f>F13+G13+H13+K13+L13+M13+P13+Q13+R13+U13+V13+W13</f>
        <v>2</v>
      </c>
      <c r="E13" s="28">
        <f>J13+O13+T13+Y13</f>
        <v>3</v>
      </c>
      <c r="F13" s="48"/>
      <c r="G13" s="49"/>
      <c r="H13" s="49"/>
      <c r="I13" s="49"/>
      <c r="J13" s="50"/>
      <c r="K13" s="48">
        <v>0</v>
      </c>
      <c r="L13" s="49">
        <v>2</v>
      </c>
      <c r="M13" s="49">
        <v>0</v>
      </c>
      <c r="N13" s="49" t="s">
        <v>36</v>
      </c>
      <c r="O13" s="50">
        <v>3</v>
      </c>
      <c r="P13" s="48"/>
      <c r="Q13" s="49"/>
      <c r="R13" s="49"/>
      <c r="S13" s="49"/>
      <c r="T13" s="50"/>
      <c r="U13" s="48"/>
      <c r="V13" s="49"/>
      <c r="W13" s="49"/>
      <c r="X13" s="49"/>
      <c r="Y13" s="51"/>
      <c r="Z13" s="52"/>
      <c r="AA13" s="53" t="s">
        <v>85</v>
      </c>
      <c r="AB13" s="52" t="s">
        <v>17</v>
      </c>
    </row>
    <row r="14" spans="1:254" ht="16.2" thickBot="1" x14ac:dyDescent="0.35">
      <c r="A14" s="19"/>
      <c r="B14" s="21"/>
      <c r="C14" s="21" t="s">
        <v>18</v>
      </c>
      <c r="D14" s="19">
        <f>SUM(D15:D18)</f>
        <v>13</v>
      </c>
      <c r="E14" s="19">
        <f>SUM(E15:E18)</f>
        <v>21</v>
      </c>
      <c r="F14" s="22">
        <f>SUM(F15:F18)</f>
        <v>4</v>
      </c>
      <c r="G14" s="22">
        <f>SUM(G15:G18)</f>
        <v>4</v>
      </c>
      <c r="H14" s="22">
        <f>SUM(H15:H18)</f>
        <v>3</v>
      </c>
      <c r="I14" s="22"/>
      <c r="J14" s="22">
        <f>SUM(J15:J18)</f>
        <v>18</v>
      </c>
      <c r="K14" s="22">
        <f>SUM(K15:K18)</f>
        <v>0</v>
      </c>
      <c r="L14" s="22">
        <f>SUM(L15:L18)</f>
        <v>2</v>
      </c>
      <c r="M14" s="22">
        <f>SUM(M15:M18)</f>
        <v>0</v>
      </c>
      <c r="N14" s="22"/>
      <c r="O14" s="22">
        <f>SUM(O15:O18)</f>
        <v>3</v>
      </c>
      <c r="P14" s="22">
        <f>SUM(P15:P18)</f>
        <v>0</v>
      </c>
      <c r="Q14" s="22">
        <f>SUM(Q15:Q18)</f>
        <v>0</v>
      </c>
      <c r="R14" s="22">
        <f>SUM(R15:R18)</f>
        <v>0</v>
      </c>
      <c r="S14" s="22"/>
      <c r="T14" s="22">
        <f>SUM(T15:T18)</f>
        <v>0</v>
      </c>
      <c r="U14" s="22">
        <f>SUM(U15:U18)</f>
        <v>0</v>
      </c>
      <c r="V14" s="22">
        <f>SUM(V15:V18)</f>
        <v>0</v>
      </c>
      <c r="W14" s="22">
        <f>SUM(W15:W18)</f>
        <v>0</v>
      </c>
      <c r="X14" s="22"/>
      <c r="Y14" s="22">
        <f>SUM(Y15:Y18)</f>
        <v>0</v>
      </c>
      <c r="Z14" s="54"/>
      <c r="AA14" s="55"/>
      <c r="AB14" s="54"/>
    </row>
    <row r="15" spans="1:254" ht="15.6" x14ac:dyDescent="0.3">
      <c r="A15" s="39" t="s">
        <v>21</v>
      </c>
      <c r="B15" s="26" t="s">
        <v>128</v>
      </c>
      <c r="C15" s="43" t="s">
        <v>74</v>
      </c>
      <c r="D15" s="28">
        <f t="shared" ref="D15:D26" si="1">F15+G15+H15+K15+L15+M15+P15+Q15+R15+U15+V15+W15</f>
        <v>4</v>
      </c>
      <c r="E15" s="28">
        <f t="shared" ref="E15:E22" si="2">J15+O15+T15+Y15</f>
        <v>6</v>
      </c>
      <c r="F15" s="29">
        <v>2</v>
      </c>
      <c r="G15" s="30">
        <v>2</v>
      </c>
      <c r="H15" s="30">
        <v>0</v>
      </c>
      <c r="I15" s="30" t="s">
        <v>36</v>
      </c>
      <c r="J15" s="31">
        <v>6</v>
      </c>
      <c r="K15" s="29"/>
      <c r="L15" s="30"/>
      <c r="M15" s="30"/>
      <c r="N15" s="30"/>
      <c r="O15" s="31"/>
      <c r="P15" s="29"/>
      <c r="Q15" s="30"/>
      <c r="R15" s="30"/>
      <c r="S15" s="30"/>
      <c r="T15" s="31"/>
      <c r="U15" s="29"/>
      <c r="V15" s="30"/>
      <c r="W15" s="30"/>
      <c r="X15" s="30"/>
      <c r="Y15" s="40"/>
      <c r="Z15" s="41"/>
      <c r="AA15" s="42" t="s">
        <v>88</v>
      </c>
      <c r="AB15" s="41" t="s">
        <v>87</v>
      </c>
    </row>
    <row r="16" spans="1:254" ht="15.6" x14ac:dyDescent="0.3">
      <c r="A16" s="39" t="s">
        <v>22</v>
      </c>
      <c r="B16" s="26" t="s">
        <v>129</v>
      </c>
      <c r="C16" s="43" t="s">
        <v>75</v>
      </c>
      <c r="D16" s="28">
        <f t="shared" si="1"/>
        <v>3</v>
      </c>
      <c r="E16" s="28">
        <f t="shared" si="2"/>
        <v>6</v>
      </c>
      <c r="F16" s="29">
        <v>1</v>
      </c>
      <c r="G16" s="30">
        <v>2</v>
      </c>
      <c r="H16" s="30">
        <v>0</v>
      </c>
      <c r="I16" s="30" t="s">
        <v>36</v>
      </c>
      <c r="J16" s="31">
        <v>6</v>
      </c>
      <c r="K16" s="29"/>
      <c r="L16" s="30"/>
      <c r="M16" s="30"/>
      <c r="N16" s="30"/>
      <c r="O16" s="31"/>
      <c r="P16" s="29"/>
      <c r="Q16" s="30"/>
      <c r="R16" s="30"/>
      <c r="S16" s="30"/>
      <c r="T16" s="31"/>
      <c r="U16" s="29"/>
      <c r="V16" s="30"/>
      <c r="W16" s="30"/>
      <c r="X16" s="30"/>
      <c r="Y16" s="40"/>
      <c r="Z16" s="41"/>
      <c r="AA16" s="42"/>
      <c r="AB16" s="41"/>
    </row>
    <row r="17" spans="1:254" ht="27.6" x14ac:dyDescent="0.3">
      <c r="A17" s="39" t="s">
        <v>23</v>
      </c>
      <c r="B17" s="26" t="s">
        <v>130</v>
      </c>
      <c r="C17" s="27" t="s">
        <v>80</v>
      </c>
      <c r="D17" s="28">
        <f t="shared" si="1"/>
        <v>2</v>
      </c>
      <c r="E17" s="28">
        <f t="shared" si="2"/>
        <v>3</v>
      </c>
      <c r="F17" s="29"/>
      <c r="G17" s="30"/>
      <c r="H17" s="30"/>
      <c r="I17" s="30"/>
      <c r="J17" s="31"/>
      <c r="K17" s="29">
        <v>0</v>
      </c>
      <c r="L17" s="30">
        <v>2</v>
      </c>
      <c r="M17" s="30">
        <v>0</v>
      </c>
      <c r="N17" s="30" t="s">
        <v>36</v>
      </c>
      <c r="O17" s="31">
        <v>3</v>
      </c>
      <c r="P17" s="29"/>
      <c r="Q17" s="30"/>
      <c r="R17" s="30"/>
      <c r="S17" s="30"/>
      <c r="T17" s="31"/>
      <c r="U17" s="29"/>
      <c r="V17" s="30"/>
      <c r="W17" s="30"/>
      <c r="X17" s="30"/>
      <c r="Y17" s="40"/>
      <c r="Z17" s="41"/>
      <c r="AA17" s="56" t="s">
        <v>115</v>
      </c>
      <c r="AB17" s="138" t="s">
        <v>114</v>
      </c>
    </row>
    <row r="18" spans="1:254" ht="16.2" thickBot="1" x14ac:dyDescent="0.35">
      <c r="A18" s="57" t="s">
        <v>24</v>
      </c>
      <c r="B18" s="45" t="s">
        <v>131</v>
      </c>
      <c r="C18" s="43" t="s">
        <v>81</v>
      </c>
      <c r="D18" s="58">
        <f t="shared" si="1"/>
        <v>4</v>
      </c>
      <c r="E18" s="28">
        <f t="shared" si="2"/>
        <v>6</v>
      </c>
      <c r="F18" s="48">
        <v>1</v>
      </c>
      <c r="G18" s="49">
        <v>0</v>
      </c>
      <c r="H18" s="49">
        <v>3</v>
      </c>
      <c r="I18" s="49" t="s">
        <v>36</v>
      </c>
      <c r="J18" s="50">
        <v>6</v>
      </c>
      <c r="K18" s="48"/>
      <c r="L18" s="49"/>
      <c r="M18" s="49"/>
      <c r="N18" s="49"/>
      <c r="O18" s="50"/>
      <c r="P18" s="48"/>
      <c r="Q18" s="49"/>
      <c r="R18" s="49"/>
      <c r="S18" s="49"/>
      <c r="T18" s="50"/>
      <c r="U18" s="48"/>
      <c r="V18" s="49"/>
      <c r="W18" s="49"/>
      <c r="X18" s="49"/>
      <c r="Y18" s="51"/>
      <c r="Z18" s="52"/>
      <c r="AA18" s="53" t="s">
        <v>90</v>
      </c>
      <c r="AB18" s="52" t="s">
        <v>89</v>
      </c>
    </row>
    <row r="19" spans="1:254" ht="16.2" thickBot="1" x14ac:dyDescent="0.35">
      <c r="A19" s="19"/>
      <c r="B19" s="20"/>
      <c r="C19" s="21" t="s">
        <v>27</v>
      </c>
      <c r="D19" s="19">
        <f t="shared" si="1"/>
        <v>39</v>
      </c>
      <c r="E19" s="22">
        <f t="shared" si="2"/>
        <v>57</v>
      </c>
      <c r="F19" s="22">
        <f>SUM(F20:F32)</f>
        <v>4</v>
      </c>
      <c r="G19" s="22">
        <f>SUM(G20:G32)</f>
        <v>0</v>
      </c>
      <c r="H19" s="22">
        <f>SUM(H20:H32)</f>
        <v>0</v>
      </c>
      <c r="I19" s="22"/>
      <c r="J19" s="22">
        <f>SUM(J20:J32)</f>
        <v>8</v>
      </c>
      <c r="K19" s="22">
        <f>SUM(K20:K32)</f>
        <v>6</v>
      </c>
      <c r="L19" s="22">
        <f>SUM(L20:L32)</f>
        <v>0</v>
      </c>
      <c r="M19" s="22">
        <f>SUM(M20:M32)</f>
        <v>9</v>
      </c>
      <c r="N19" s="22"/>
      <c r="O19" s="22">
        <f>SUM(O20:O32)</f>
        <v>19</v>
      </c>
      <c r="P19" s="22">
        <f>SUM(P20:P32)</f>
        <v>11</v>
      </c>
      <c r="Q19" s="22">
        <f>SUM(Q20:Q32)</f>
        <v>0</v>
      </c>
      <c r="R19" s="22">
        <f>SUM(R20:R32)</f>
        <v>9</v>
      </c>
      <c r="S19" s="22"/>
      <c r="T19" s="22">
        <f>SUM(T20:T32)</f>
        <v>30</v>
      </c>
      <c r="U19" s="22">
        <f>SUM(U20:U32)</f>
        <v>0</v>
      </c>
      <c r="V19" s="22">
        <f>SUM(V20:V32)</f>
        <v>0</v>
      </c>
      <c r="W19" s="22">
        <f>SUM(W20:W32)</f>
        <v>0</v>
      </c>
      <c r="X19" s="22"/>
      <c r="Y19" s="22">
        <f>SUM(Y20:Y32)</f>
        <v>0</v>
      </c>
      <c r="Z19" s="54"/>
      <c r="AA19" s="55"/>
      <c r="AB19" s="54"/>
    </row>
    <row r="20" spans="1:254" ht="15.6" x14ac:dyDescent="0.3">
      <c r="A20" s="25" t="s">
        <v>25</v>
      </c>
      <c r="B20" s="26" t="s">
        <v>132</v>
      </c>
      <c r="C20" s="59" t="s">
        <v>47</v>
      </c>
      <c r="D20" s="61">
        <f t="shared" si="1"/>
        <v>4</v>
      </c>
      <c r="E20" s="61">
        <f t="shared" si="2"/>
        <v>5</v>
      </c>
      <c r="F20" s="32"/>
      <c r="G20" s="33"/>
      <c r="H20" s="33"/>
      <c r="I20" s="33"/>
      <c r="J20" s="62"/>
      <c r="K20" s="63">
        <v>2</v>
      </c>
      <c r="L20" s="33">
        <v>0</v>
      </c>
      <c r="M20" s="33">
        <v>2</v>
      </c>
      <c r="N20" s="33" t="s">
        <v>36</v>
      </c>
      <c r="O20" s="62">
        <v>5</v>
      </c>
      <c r="P20" s="32"/>
      <c r="Q20" s="33"/>
      <c r="R20" s="33"/>
      <c r="S20" s="33"/>
      <c r="T20" s="62"/>
      <c r="U20" s="32"/>
      <c r="V20" s="33"/>
      <c r="W20" s="33"/>
      <c r="X20" s="33"/>
      <c r="Y20" s="34"/>
      <c r="Z20" s="35" t="s">
        <v>81</v>
      </c>
      <c r="AA20" s="64" t="s">
        <v>91</v>
      </c>
      <c r="AB20" s="35" t="s">
        <v>47</v>
      </c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</row>
    <row r="21" spans="1:254" ht="15.6" x14ac:dyDescent="0.3">
      <c r="A21" s="39" t="s">
        <v>26</v>
      </c>
      <c r="B21" s="26" t="s">
        <v>133</v>
      </c>
      <c r="C21" s="27" t="s">
        <v>48</v>
      </c>
      <c r="D21" s="28">
        <f t="shared" si="1"/>
        <v>2</v>
      </c>
      <c r="E21" s="28">
        <f t="shared" si="2"/>
        <v>4</v>
      </c>
      <c r="F21" s="29">
        <v>2</v>
      </c>
      <c r="G21" s="30">
        <v>0</v>
      </c>
      <c r="H21" s="30">
        <v>0</v>
      </c>
      <c r="I21" s="30" t="s">
        <v>35</v>
      </c>
      <c r="J21" s="31">
        <v>4</v>
      </c>
      <c r="K21" s="29"/>
      <c r="L21" s="30"/>
      <c r="M21" s="30"/>
      <c r="N21" s="30"/>
      <c r="O21" s="31"/>
      <c r="P21" s="29"/>
      <c r="Q21" s="30"/>
      <c r="R21" s="30"/>
      <c r="S21" s="30"/>
      <c r="T21" s="31"/>
      <c r="U21" s="29"/>
      <c r="V21" s="30"/>
      <c r="W21" s="30"/>
      <c r="X21" s="30"/>
      <c r="Y21" s="40"/>
      <c r="Z21" s="41"/>
      <c r="AA21" s="42" t="s">
        <v>92</v>
      </c>
      <c r="AB21" s="41" t="s">
        <v>48</v>
      </c>
    </row>
    <row r="22" spans="1:254" ht="15.6" x14ac:dyDescent="0.3">
      <c r="A22" s="39" t="s">
        <v>65</v>
      </c>
      <c r="B22" s="26" t="s">
        <v>134</v>
      </c>
      <c r="C22" s="43" t="s">
        <v>41</v>
      </c>
      <c r="D22" s="28">
        <f t="shared" si="1"/>
        <v>4</v>
      </c>
      <c r="E22" s="28">
        <f t="shared" si="2"/>
        <v>4</v>
      </c>
      <c r="F22" s="29"/>
      <c r="G22" s="30"/>
      <c r="H22" s="30"/>
      <c r="I22" s="30"/>
      <c r="J22" s="31"/>
      <c r="K22" s="29"/>
      <c r="L22" s="30"/>
      <c r="M22" s="30"/>
      <c r="N22" s="30"/>
      <c r="O22" s="31"/>
      <c r="P22" s="29">
        <v>2</v>
      </c>
      <c r="Q22" s="30">
        <v>0</v>
      </c>
      <c r="R22" s="30">
        <v>2</v>
      </c>
      <c r="S22" s="30" t="s">
        <v>35</v>
      </c>
      <c r="T22" s="31">
        <v>4</v>
      </c>
      <c r="U22" s="29"/>
      <c r="V22" s="30"/>
      <c r="W22" s="30"/>
      <c r="X22" s="30"/>
      <c r="Y22" s="40"/>
      <c r="Z22" s="41"/>
      <c r="AA22" s="42" t="s">
        <v>93</v>
      </c>
      <c r="AB22" s="41" t="s">
        <v>41</v>
      </c>
    </row>
    <row r="23" spans="1:254" ht="15.6" x14ac:dyDescent="0.3">
      <c r="A23" s="39" t="s">
        <v>28</v>
      </c>
      <c r="B23" s="26" t="s">
        <v>135</v>
      </c>
      <c r="C23" s="43" t="s">
        <v>49</v>
      </c>
      <c r="D23" s="28">
        <f t="shared" si="1"/>
        <v>5</v>
      </c>
      <c r="E23" s="28">
        <f>J23+O23+T23+Y23</f>
        <v>5</v>
      </c>
      <c r="F23" s="29"/>
      <c r="G23" s="30"/>
      <c r="H23" s="30"/>
      <c r="I23" s="30"/>
      <c r="J23" s="31"/>
      <c r="K23" s="29">
        <v>2</v>
      </c>
      <c r="L23" s="30">
        <v>0</v>
      </c>
      <c r="M23" s="30">
        <v>3</v>
      </c>
      <c r="N23" s="30" t="s">
        <v>35</v>
      </c>
      <c r="O23" s="31">
        <v>5</v>
      </c>
      <c r="P23" s="29"/>
      <c r="Q23" s="30"/>
      <c r="R23" s="30"/>
      <c r="S23" s="30"/>
      <c r="T23" s="31"/>
      <c r="U23" s="29"/>
      <c r="V23" s="30"/>
      <c r="W23" s="30"/>
      <c r="X23" s="30"/>
      <c r="Y23" s="40"/>
      <c r="Z23" s="41"/>
      <c r="AA23" s="42" t="s">
        <v>94</v>
      </c>
      <c r="AB23" s="41" t="s">
        <v>49</v>
      </c>
    </row>
    <row r="24" spans="1:254" ht="15.6" x14ac:dyDescent="0.3">
      <c r="A24" s="39" t="s">
        <v>29</v>
      </c>
      <c r="B24" s="26" t="s">
        <v>136</v>
      </c>
      <c r="C24" s="27" t="s">
        <v>50</v>
      </c>
      <c r="D24" s="28">
        <f t="shared" si="1"/>
        <v>3</v>
      </c>
      <c r="E24" s="28">
        <f>J24+O24+T24+Y24</f>
        <v>5</v>
      </c>
      <c r="F24" s="29"/>
      <c r="G24" s="30"/>
      <c r="H24" s="30"/>
      <c r="I24" s="30"/>
      <c r="J24" s="31"/>
      <c r="K24" s="29">
        <v>1</v>
      </c>
      <c r="L24" s="30">
        <v>0</v>
      </c>
      <c r="M24" s="30">
        <v>2</v>
      </c>
      <c r="N24" s="30" t="s">
        <v>36</v>
      </c>
      <c r="O24" s="31">
        <v>5</v>
      </c>
      <c r="P24" s="29"/>
      <c r="Q24" s="30"/>
      <c r="R24" s="30"/>
      <c r="S24" s="30"/>
      <c r="T24" s="31"/>
      <c r="U24" s="29"/>
      <c r="V24" s="30"/>
      <c r="W24" s="30"/>
      <c r="X24" s="30"/>
      <c r="Y24" s="40"/>
      <c r="Z24" s="41"/>
      <c r="AA24" s="42" t="s">
        <v>95</v>
      </c>
      <c r="AB24" s="41" t="s">
        <v>50</v>
      </c>
    </row>
    <row r="25" spans="1:254" ht="27.6" x14ac:dyDescent="0.3">
      <c r="A25" s="39" t="s">
        <v>30</v>
      </c>
      <c r="B25" s="26" t="s">
        <v>137</v>
      </c>
      <c r="C25" s="43" t="s">
        <v>19</v>
      </c>
      <c r="D25" s="28">
        <f t="shared" si="1"/>
        <v>2</v>
      </c>
      <c r="E25" s="28">
        <f>J25+O25+T25+Y25</f>
        <v>4</v>
      </c>
      <c r="F25" s="29">
        <v>2</v>
      </c>
      <c r="G25" s="30">
        <v>0</v>
      </c>
      <c r="H25" s="30">
        <v>0</v>
      </c>
      <c r="I25" s="30" t="s">
        <v>35</v>
      </c>
      <c r="J25" s="31">
        <v>4</v>
      </c>
      <c r="K25" s="29"/>
      <c r="L25" s="30"/>
      <c r="M25" s="30"/>
      <c r="N25" s="30"/>
      <c r="O25" s="31"/>
      <c r="P25" s="29"/>
      <c r="Q25" s="30"/>
      <c r="R25" s="30"/>
      <c r="S25" s="30"/>
      <c r="T25" s="31"/>
      <c r="U25" s="29"/>
      <c r="V25" s="30"/>
      <c r="W25" s="30"/>
      <c r="X25" s="30"/>
      <c r="Y25" s="40"/>
      <c r="Z25" s="41"/>
      <c r="AA25" s="56" t="s">
        <v>116</v>
      </c>
      <c r="AB25" s="65" t="s">
        <v>117</v>
      </c>
    </row>
    <row r="26" spans="1:254" ht="15.6" x14ac:dyDescent="0.3">
      <c r="A26" s="39" t="s">
        <v>31</v>
      </c>
      <c r="B26" s="26" t="s">
        <v>138</v>
      </c>
      <c r="C26" s="43" t="s">
        <v>51</v>
      </c>
      <c r="D26" s="28">
        <f t="shared" si="1"/>
        <v>2</v>
      </c>
      <c r="E26" s="28">
        <f>J26+O26+T26+Y26</f>
        <v>5</v>
      </c>
      <c r="F26" s="29"/>
      <c r="G26" s="30"/>
      <c r="H26" s="30"/>
      <c r="I26" s="30"/>
      <c r="J26" s="31"/>
      <c r="K26" s="29"/>
      <c r="L26" s="30"/>
      <c r="M26" s="30"/>
      <c r="N26" s="30"/>
      <c r="O26" s="31"/>
      <c r="P26" s="29">
        <v>2</v>
      </c>
      <c r="Q26" s="30">
        <v>0</v>
      </c>
      <c r="R26" s="30">
        <v>0</v>
      </c>
      <c r="S26" s="30" t="s">
        <v>35</v>
      </c>
      <c r="T26" s="31">
        <v>5</v>
      </c>
      <c r="U26" s="29"/>
      <c r="V26" s="30"/>
      <c r="W26" s="30"/>
      <c r="X26" s="30"/>
      <c r="Y26" s="40"/>
      <c r="Z26" s="41"/>
      <c r="AA26" s="42" t="s">
        <v>96</v>
      </c>
      <c r="AB26" s="41" t="s">
        <v>51</v>
      </c>
    </row>
    <row r="27" spans="1:254" ht="15.6" x14ac:dyDescent="0.3">
      <c r="A27" s="39" t="s">
        <v>32</v>
      </c>
      <c r="B27" s="26" t="s">
        <v>139</v>
      </c>
      <c r="C27" s="27" t="s">
        <v>52</v>
      </c>
      <c r="D27" s="28">
        <f>F27+G27+H27+K28+L28+M28+P27+Q27+R27+U27+V27+W27</f>
        <v>4</v>
      </c>
      <c r="E27" s="28">
        <f>J27+O28+T27+Y27</f>
        <v>6</v>
      </c>
      <c r="F27" s="29"/>
      <c r="G27" s="30"/>
      <c r="H27" s="30"/>
      <c r="I27" s="30"/>
      <c r="J27" s="31"/>
      <c r="K27" s="29"/>
      <c r="L27" s="30"/>
      <c r="M27" s="30"/>
      <c r="N27" s="30"/>
      <c r="O27" s="31"/>
      <c r="P27" s="29">
        <v>2</v>
      </c>
      <c r="Q27" s="30">
        <v>0</v>
      </c>
      <c r="R27" s="30">
        <v>2</v>
      </c>
      <c r="S27" s="30" t="s">
        <v>36</v>
      </c>
      <c r="T27" s="31">
        <v>6</v>
      </c>
      <c r="U27" s="29"/>
      <c r="V27" s="30"/>
      <c r="W27" s="30"/>
      <c r="X27" s="30"/>
      <c r="Y27" s="40"/>
      <c r="Z27" s="66"/>
      <c r="AA27" s="42" t="s">
        <v>97</v>
      </c>
      <c r="AB27" s="41" t="s">
        <v>52</v>
      </c>
    </row>
    <row r="28" spans="1:254" ht="15.6" x14ac:dyDescent="0.3">
      <c r="A28" s="39" t="s">
        <v>66</v>
      </c>
      <c r="B28" s="26" t="s">
        <v>140</v>
      </c>
      <c r="C28" s="43" t="s">
        <v>53</v>
      </c>
      <c r="D28" s="28">
        <f>F28+G28+H28+K29+L29+M29+P28+Q28+R28+U28+V28+W28</f>
        <v>7</v>
      </c>
      <c r="E28" s="28">
        <f>J28+O29+T28+Y28</f>
        <v>9</v>
      </c>
      <c r="F28" s="29"/>
      <c r="G28" s="30"/>
      <c r="H28" s="30"/>
      <c r="I28" s="30"/>
      <c r="J28" s="31"/>
      <c r="K28" s="29"/>
      <c r="L28" s="30"/>
      <c r="M28" s="30"/>
      <c r="N28" s="30"/>
      <c r="O28" s="31"/>
      <c r="P28" s="67">
        <v>3</v>
      </c>
      <c r="Q28" s="30">
        <v>0</v>
      </c>
      <c r="R28" s="30">
        <v>1</v>
      </c>
      <c r="S28" s="30" t="s">
        <v>35</v>
      </c>
      <c r="T28" s="31">
        <v>5</v>
      </c>
      <c r="U28" s="29"/>
      <c r="V28" s="30"/>
      <c r="W28" s="30"/>
      <c r="X28" s="30"/>
      <c r="Y28" s="40"/>
      <c r="Z28" s="41" t="s">
        <v>19</v>
      </c>
      <c r="AA28" s="42" t="s">
        <v>98</v>
      </c>
      <c r="AB28" s="41" t="s">
        <v>53</v>
      </c>
    </row>
    <row r="29" spans="1:254" ht="15.6" x14ac:dyDescent="0.3">
      <c r="A29" s="39" t="s">
        <v>33</v>
      </c>
      <c r="B29" s="26" t="s">
        <v>141</v>
      </c>
      <c r="C29" s="27" t="s">
        <v>76</v>
      </c>
      <c r="D29" s="28">
        <f>F29+G29+H29+K29+L29+M29+P29+Q29+R29+U29+V29+W29</f>
        <v>3</v>
      </c>
      <c r="E29" s="28">
        <f>J29+O29+T29+Y29</f>
        <v>4</v>
      </c>
      <c r="F29" s="29"/>
      <c r="G29" s="30"/>
      <c r="H29" s="30"/>
      <c r="I29" s="30"/>
      <c r="J29" s="31"/>
      <c r="K29" s="29">
        <v>1</v>
      </c>
      <c r="L29" s="30">
        <v>0</v>
      </c>
      <c r="M29" s="30">
        <v>2</v>
      </c>
      <c r="N29" s="30" t="s">
        <v>36</v>
      </c>
      <c r="O29" s="31">
        <v>4</v>
      </c>
      <c r="P29" s="29"/>
      <c r="Q29" s="30"/>
      <c r="R29" s="30"/>
      <c r="S29" s="30"/>
      <c r="T29" s="31"/>
      <c r="U29" s="29"/>
      <c r="V29" s="30"/>
      <c r="W29" s="30"/>
      <c r="X29" s="30"/>
      <c r="Y29" s="40"/>
      <c r="Z29" s="41"/>
      <c r="AA29" s="42"/>
      <c r="AB29" s="41"/>
    </row>
    <row r="30" spans="1:254" ht="16.2" thickBot="1" x14ac:dyDescent="0.35">
      <c r="A30" s="57" t="s">
        <v>34</v>
      </c>
      <c r="B30" s="26" t="s">
        <v>142</v>
      </c>
      <c r="C30" s="68" t="s">
        <v>77</v>
      </c>
      <c r="D30" s="58">
        <f>F30+G30+H30+K30+L30+M30+P30+Q30+R30+U30+V30+W30</f>
        <v>2</v>
      </c>
      <c r="E30" s="58">
        <f>J30+O30+T30+Y30</f>
        <v>4</v>
      </c>
      <c r="F30" s="48"/>
      <c r="G30" s="49"/>
      <c r="H30" s="49"/>
      <c r="I30" s="49"/>
      <c r="J30" s="50"/>
      <c r="K30" s="48"/>
      <c r="L30" s="49"/>
      <c r="M30" s="49"/>
      <c r="N30" s="49"/>
      <c r="O30" s="50"/>
      <c r="P30" s="48">
        <v>0</v>
      </c>
      <c r="Q30" s="49">
        <v>0</v>
      </c>
      <c r="R30" s="49">
        <v>2</v>
      </c>
      <c r="S30" s="49" t="s">
        <v>36</v>
      </c>
      <c r="T30" s="50">
        <v>4</v>
      </c>
      <c r="U30" s="48"/>
      <c r="V30" s="49"/>
      <c r="W30" s="49"/>
      <c r="X30" s="49"/>
      <c r="Y30" s="51"/>
      <c r="Z30" s="52" t="s">
        <v>81</v>
      </c>
      <c r="AA30" s="53" t="s">
        <v>113</v>
      </c>
      <c r="AB30" s="52" t="s">
        <v>112</v>
      </c>
    </row>
    <row r="31" spans="1:254" ht="16.2" thickBot="1" x14ac:dyDescent="0.35">
      <c r="A31" s="19"/>
      <c r="B31" s="20"/>
      <c r="C31" s="21" t="s">
        <v>38</v>
      </c>
      <c r="D31" s="22"/>
      <c r="E31" s="22"/>
      <c r="F31" s="19"/>
      <c r="G31" s="20"/>
      <c r="H31" s="20"/>
      <c r="I31" s="20"/>
      <c r="J31" s="23"/>
      <c r="K31" s="19"/>
      <c r="L31" s="20"/>
      <c r="M31" s="20"/>
      <c r="N31" s="20"/>
      <c r="O31" s="23"/>
      <c r="P31" s="19"/>
      <c r="Q31" s="20"/>
      <c r="R31" s="20"/>
      <c r="S31" s="20"/>
      <c r="T31" s="23"/>
      <c r="U31" s="19"/>
      <c r="V31" s="20"/>
      <c r="W31" s="20"/>
      <c r="X31" s="20"/>
      <c r="Y31" s="23"/>
      <c r="Z31" s="54"/>
      <c r="AA31" s="55"/>
      <c r="AB31" s="54"/>
    </row>
    <row r="32" spans="1:254" ht="31.8" thickBot="1" x14ac:dyDescent="0.35">
      <c r="A32" s="25" t="s">
        <v>40</v>
      </c>
      <c r="B32" s="134" t="s">
        <v>146</v>
      </c>
      <c r="C32" s="104" t="s">
        <v>83</v>
      </c>
      <c r="D32" s="61">
        <f>F32+G32+H32+K32+L32+M32+P32+Q32+R32+U32+V32+W32</f>
        <v>4</v>
      </c>
      <c r="E32" s="61">
        <f>J32+O32+T32+Y32</f>
        <v>6</v>
      </c>
      <c r="F32" s="32"/>
      <c r="G32" s="33"/>
      <c r="H32" s="33"/>
      <c r="I32" s="33"/>
      <c r="J32" s="62"/>
      <c r="K32" s="32"/>
      <c r="L32" s="33"/>
      <c r="M32" s="33"/>
      <c r="N32" s="33"/>
      <c r="O32" s="62"/>
      <c r="P32" s="32">
        <v>2</v>
      </c>
      <c r="Q32" s="33">
        <v>0</v>
      </c>
      <c r="R32" s="33">
        <v>2</v>
      </c>
      <c r="S32" s="33" t="s">
        <v>35</v>
      </c>
      <c r="T32" s="34">
        <v>6</v>
      </c>
      <c r="U32" s="32"/>
      <c r="V32" s="33"/>
      <c r="W32" s="33"/>
      <c r="X32" s="33"/>
      <c r="Y32" s="34"/>
      <c r="Z32" s="35"/>
      <c r="AA32" s="36" t="s">
        <v>102</v>
      </c>
      <c r="AB32" s="37" t="s">
        <v>101</v>
      </c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</row>
    <row r="33" spans="1:254" ht="16.2" thickBot="1" x14ac:dyDescent="0.35">
      <c r="A33" s="19"/>
      <c r="B33" s="20"/>
      <c r="C33" s="21" t="s">
        <v>39</v>
      </c>
      <c r="D33" s="22"/>
      <c r="E33" s="22"/>
      <c r="F33" s="19"/>
      <c r="G33" s="20"/>
      <c r="H33" s="20"/>
      <c r="I33" s="20"/>
      <c r="J33" s="23"/>
      <c r="K33" s="19"/>
      <c r="L33" s="20"/>
      <c r="M33" s="20"/>
      <c r="N33" s="20"/>
      <c r="O33" s="23"/>
      <c r="P33" s="19"/>
      <c r="Q33" s="20"/>
      <c r="R33" s="20"/>
      <c r="S33" s="20"/>
      <c r="T33" s="23"/>
      <c r="U33" s="19"/>
      <c r="V33" s="20"/>
      <c r="W33" s="20"/>
      <c r="X33" s="20"/>
      <c r="Y33" s="23"/>
      <c r="Z33" s="54"/>
      <c r="AA33" s="55"/>
      <c r="AB33" s="54"/>
    </row>
    <row r="34" spans="1:254" ht="28.2" thickBot="1" x14ac:dyDescent="0.35">
      <c r="A34" s="25" t="s">
        <v>67</v>
      </c>
      <c r="B34" s="26" t="s">
        <v>147</v>
      </c>
      <c r="C34" s="60" t="s">
        <v>82</v>
      </c>
      <c r="D34" s="61">
        <f>F34+G34+H34+K34+L34+M34+P34+Q34+R34+U34+V34+W34</f>
        <v>4</v>
      </c>
      <c r="E34" s="61">
        <f>J34+O34+T34+Y34</f>
        <v>6</v>
      </c>
      <c r="F34" s="32"/>
      <c r="G34" s="33"/>
      <c r="H34" s="33"/>
      <c r="I34" s="33"/>
      <c r="J34" s="62"/>
      <c r="K34" s="32"/>
      <c r="L34" s="33"/>
      <c r="M34" s="33"/>
      <c r="N34" s="33"/>
      <c r="O34" s="62"/>
      <c r="P34" s="32">
        <v>2</v>
      </c>
      <c r="Q34" s="33">
        <v>0</v>
      </c>
      <c r="R34" s="33">
        <v>2</v>
      </c>
      <c r="S34" s="33" t="s">
        <v>35</v>
      </c>
      <c r="T34" s="34">
        <v>6</v>
      </c>
      <c r="U34" s="32"/>
      <c r="V34" s="33"/>
      <c r="W34" s="33"/>
      <c r="X34" s="33"/>
      <c r="Y34" s="34"/>
      <c r="Z34" s="35"/>
      <c r="AA34" s="36" t="s">
        <v>104</v>
      </c>
      <c r="AB34" s="37" t="s">
        <v>103</v>
      </c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</row>
    <row r="35" spans="1:254" ht="16.2" thickBot="1" x14ac:dyDescent="0.35">
      <c r="A35" s="39" t="s">
        <v>68</v>
      </c>
      <c r="B35" s="26" t="s">
        <v>148</v>
      </c>
      <c r="C35" s="69" t="s">
        <v>64</v>
      </c>
      <c r="D35" s="22"/>
      <c r="E35" s="23">
        <v>30</v>
      </c>
      <c r="F35" s="70"/>
      <c r="G35" s="71"/>
      <c r="H35" s="71"/>
      <c r="I35" s="71"/>
      <c r="J35" s="72"/>
      <c r="K35" s="70"/>
      <c r="L35" s="71"/>
      <c r="M35" s="71"/>
      <c r="N35" s="71"/>
      <c r="O35" s="72"/>
      <c r="P35" s="70"/>
      <c r="Q35" s="71"/>
      <c r="R35" s="71"/>
      <c r="S35" s="71"/>
      <c r="T35" s="72"/>
      <c r="U35" s="70"/>
      <c r="V35" s="71"/>
      <c r="W35" s="71"/>
      <c r="X35" s="71" t="s">
        <v>36</v>
      </c>
      <c r="Y35" s="73">
        <v>30</v>
      </c>
      <c r="Z35" s="52" t="s">
        <v>49</v>
      </c>
      <c r="AA35" s="53"/>
      <c r="AB35" s="52"/>
    </row>
    <row r="36" spans="1:254" ht="16.2" thickBot="1" x14ac:dyDescent="0.35">
      <c r="A36" s="57" t="s">
        <v>73</v>
      </c>
      <c r="B36" s="135" t="s">
        <v>143</v>
      </c>
      <c r="C36" s="136" t="s">
        <v>119</v>
      </c>
      <c r="D36" s="22">
        <v>1</v>
      </c>
      <c r="E36" s="23">
        <v>0</v>
      </c>
      <c r="F36" s="70">
        <v>0</v>
      </c>
      <c r="G36" s="71">
        <v>1</v>
      </c>
      <c r="H36" s="71">
        <v>0</v>
      </c>
      <c r="I36" s="71" t="s">
        <v>72</v>
      </c>
      <c r="J36" s="72">
        <v>0</v>
      </c>
      <c r="K36" s="70"/>
      <c r="L36" s="71"/>
      <c r="M36" s="71"/>
      <c r="N36" s="71"/>
      <c r="O36" s="72"/>
      <c r="P36" s="70"/>
      <c r="Q36" s="71"/>
      <c r="R36" s="71"/>
      <c r="S36" s="71"/>
      <c r="T36" s="73"/>
      <c r="U36" s="70"/>
      <c r="V36" s="71"/>
      <c r="W36" s="71"/>
      <c r="X36" s="71"/>
      <c r="Y36" s="73"/>
      <c r="Z36" s="137"/>
      <c r="AA36" s="74" t="s">
        <v>105</v>
      </c>
      <c r="AB36" s="75" t="s">
        <v>71</v>
      </c>
    </row>
    <row r="37" spans="1:254" ht="16.2" thickBot="1" x14ac:dyDescent="0.35">
      <c r="A37" s="76"/>
      <c r="B37" s="76"/>
      <c r="C37" s="77" t="s">
        <v>37</v>
      </c>
      <c r="D37" s="39">
        <f>F37+G37+H37+K37+L37+M37+P37+Q37+R37+U37+V37+W37</f>
        <v>60</v>
      </c>
      <c r="E37" s="39">
        <f>J37+O37+T37+Y37</f>
        <v>120</v>
      </c>
      <c r="F37" s="22">
        <f>F19+F14+F9</f>
        <v>9</v>
      </c>
      <c r="G37" s="22">
        <f>G19+G14+G9</f>
        <v>5</v>
      </c>
      <c r="H37" s="22">
        <f>H19+H14+H9</f>
        <v>5</v>
      </c>
      <c r="I37" s="22"/>
      <c r="J37" s="22">
        <f>J19+J14+J9</f>
        <v>31</v>
      </c>
      <c r="K37" s="22">
        <f>K19+K14+K9</f>
        <v>8</v>
      </c>
      <c r="L37" s="22">
        <f>L19+L14+L9</f>
        <v>4</v>
      </c>
      <c r="M37" s="22">
        <f>M19+M14+M9</f>
        <v>9</v>
      </c>
      <c r="N37" s="22"/>
      <c r="O37" s="22">
        <f>O19+O14+O9</f>
        <v>29</v>
      </c>
      <c r="P37" s="22">
        <f>P19+P14+P9</f>
        <v>11</v>
      </c>
      <c r="Q37" s="22">
        <f>Q19+Q14+Q9</f>
        <v>0</v>
      </c>
      <c r="R37" s="22">
        <f>R19+R14+R9</f>
        <v>9</v>
      </c>
      <c r="S37" s="22"/>
      <c r="T37" s="22">
        <f>T19+T14+T9</f>
        <v>30</v>
      </c>
      <c r="U37" s="22">
        <f>U19+U14+U9</f>
        <v>0</v>
      </c>
      <c r="V37" s="22"/>
      <c r="W37" s="22">
        <f>W19+W14+W9</f>
        <v>0</v>
      </c>
      <c r="X37" s="22"/>
      <c r="Y37" s="22">
        <v>30</v>
      </c>
      <c r="Z37" s="23"/>
      <c r="AA37" s="24"/>
      <c r="AB37" s="23"/>
    </row>
    <row r="38" spans="1:254" ht="16.2" thickBot="1" x14ac:dyDescent="0.35">
      <c r="A38" s="78"/>
      <c r="B38" s="79"/>
      <c r="C38" s="80" t="s">
        <v>15</v>
      </c>
      <c r="D38" s="81"/>
      <c r="E38" s="82"/>
      <c r="F38" s="83"/>
      <c r="G38" s="84"/>
      <c r="H38" s="84"/>
      <c r="I38" s="84">
        <f>COUNTIF(I10:I32,"v")</f>
        <v>2</v>
      </c>
      <c r="J38" s="85"/>
      <c r="K38" s="83"/>
      <c r="L38" s="84"/>
      <c r="M38" s="84"/>
      <c r="N38" s="84">
        <f>COUNTIF(N10:N32,"v")</f>
        <v>1</v>
      </c>
      <c r="O38" s="85"/>
      <c r="P38" s="83"/>
      <c r="Q38" s="84"/>
      <c r="R38" s="84"/>
      <c r="S38" s="84">
        <f>COUNTIF(S10:S32,"v")</f>
        <v>4</v>
      </c>
      <c r="T38" s="85"/>
      <c r="U38" s="83"/>
      <c r="V38" s="84"/>
      <c r="W38" s="84"/>
      <c r="X38" s="84">
        <f>COUNTIF(X10:X32,"v")</f>
        <v>0</v>
      </c>
      <c r="Y38" s="86"/>
      <c r="Z38" s="87"/>
      <c r="AA38" s="88"/>
      <c r="AB38" s="87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</row>
    <row r="39" spans="1:254" ht="16.2" thickBot="1" x14ac:dyDescent="0.35">
      <c r="A39" s="78"/>
      <c r="B39" s="79"/>
      <c r="C39" s="80" t="s">
        <v>45</v>
      </c>
      <c r="D39" s="81"/>
      <c r="E39" s="89"/>
      <c r="F39" s="83"/>
      <c r="G39" s="84"/>
      <c r="H39" s="84"/>
      <c r="I39" s="84">
        <f>COUNTIF(I10:I32,"é")</f>
        <v>4</v>
      </c>
      <c r="J39" s="85"/>
      <c r="K39" s="83"/>
      <c r="L39" s="84"/>
      <c r="M39" s="84"/>
      <c r="N39" s="84">
        <f>COUNTIF(N10:N32,"é")</f>
        <v>6</v>
      </c>
      <c r="O39" s="85"/>
      <c r="P39" s="83"/>
      <c r="Q39" s="84"/>
      <c r="R39" s="84"/>
      <c r="S39" s="84">
        <f>COUNTIF(S10:S32,"é")</f>
        <v>2</v>
      </c>
      <c r="T39" s="85"/>
      <c r="U39" s="83"/>
      <c r="V39" s="84"/>
      <c r="W39" s="84"/>
      <c r="X39" s="84">
        <f>COUNTIF(X10:X32,"é")</f>
        <v>0</v>
      </c>
      <c r="Y39" s="86"/>
      <c r="Z39" s="87"/>
      <c r="AA39" s="88"/>
      <c r="AB39" s="87"/>
    </row>
    <row r="40" spans="1:254" ht="16.2" thickBot="1" x14ac:dyDescent="0.35">
      <c r="A40" s="79"/>
      <c r="B40" s="79"/>
      <c r="C40" s="90" t="s">
        <v>44</v>
      </c>
      <c r="D40" s="91"/>
      <c r="E40" s="92"/>
      <c r="F40" s="83"/>
      <c r="G40" s="84"/>
      <c r="H40" s="84"/>
      <c r="I40" s="84"/>
      <c r="J40" s="85">
        <f>SUM(E15,E16,E18)</f>
        <v>18</v>
      </c>
      <c r="K40" s="83"/>
      <c r="L40" s="84"/>
      <c r="M40" s="84"/>
      <c r="N40" s="84"/>
      <c r="O40" s="85">
        <f>SUM(E23)</f>
        <v>5</v>
      </c>
      <c r="P40" s="83"/>
      <c r="Q40" s="84"/>
      <c r="R40" s="84"/>
      <c r="S40" s="84"/>
      <c r="T40" s="85">
        <f>SUM(E26,E28)</f>
        <v>14</v>
      </c>
      <c r="U40" s="83"/>
      <c r="V40" s="84"/>
      <c r="W40" s="84"/>
      <c r="X40" s="84"/>
      <c r="Y40" s="86">
        <f>SUM(E35)</f>
        <v>30</v>
      </c>
      <c r="Z40" s="93"/>
      <c r="AA40" s="94"/>
      <c r="AB40" s="93"/>
    </row>
    <row r="41" spans="1:254" x14ac:dyDescent="0.3">
      <c r="A41" s="4"/>
      <c r="B41" s="4"/>
    </row>
    <row r="42" spans="1:254" x14ac:dyDescent="0.3">
      <c r="A42" s="4"/>
      <c r="B42" s="4"/>
    </row>
    <row r="43" spans="1:254" ht="14.4" thickBot="1" x14ac:dyDescent="0.35">
      <c r="A43" s="4"/>
      <c r="B43" s="4"/>
      <c r="AA43" s="1" t="s">
        <v>106</v>
      </c>
      <c r="AB43" s="1"/>
    </row>
    <row r="44" spans="1:254" ht="31.8" thickBot="1" x14ac:dyDescent="0.35">
      <c r="A44" s="4"/>
      <c r="B44" s="95" t="s">
        <v>60</v>
      </c>
      <c r="C44" s="95" t="s">
        <v>59</v>
      </c>
      <c r="D44" s="96" t="s">
        <v>63</v>
      </c>
      <c r="AA44" s="146" t="s">
        <v>107</v>
      </c>
      <c r="AB44" s="146"/>
    </row>
    <row r="45" spans="1:254" s="97" customFormat="1" ht="16.2" thickBot="1" x14ac:dyDescent="0.35">
      <c r="B45" s="158" t="s">
        <v>61</v>
      </c>
      <c r="C45" s="98" t="s">
        <v>51</v>
      </c>
      <c r="D45" s="99">
        <v>5</v>
      </c>
      <c r="AA45" s="107" t="s">
        <v>109</v>
      </c>
      <c r="AB45" s="105" t="s">
        <v>108</v>
      </c>
    </row>
    <row r="46" spans="1:254" s="97" customFormat="1" ht="16.2" thickBot="1" x14ac:dyDescent="0.35">
      <c r="B46" s="159"/>
      <c r="C46" s="98" t="s">
        <v>52</v>
      </c>
      <c r="D46" s="99">
        <v>6</v>
      </c>
      <c r="AA46" s="108" t="s">
        <v>111</v>
      </c>
      <c r="AB46" s="106" t="s">
        <v>110</v>
      </c>
    </row>
    <row r="47" spans="1:254" s="97" customFormat="1" ht="16.2" thickBot="1" x14ac:dyDescent="0.35">
      <c r="B47" s="160"/>
      <c r="C47" s="98" t="s">
        <v>82</v>
      </c>
      <c r="D47" s="99">
        <v>6</v>
      </c>
      <c r="AA47" s="100"/>
      <c r="AB47" s="100"/>
    </row>
    <row r="48" spans="1:254" s="97" customFormat="1" ht="16.2" thickBot="1" x14ac:dyDescent="0.35">
      <c r="B48" s="139" t="s">
        <v>62</v>
      </c>
      <c r="C48" s="140"/>
      <c r="D48" s="99">
        <f>SUM(D45:D47)</f>
        <v>17</v>
      </c>
    </row>
    <row r="49" spans="1:4" s="97" customFormat="1" x14ac:dyDescent="0.3">
      <c r="B49" s="101"/>
      <c r="C49" s="4"/>
      <c r="D49" s="4"/>
    </row>
    <row r="50" spans="1:4" x14ac:dyDescent="0.3">
      <c r="A50" s="4"/>
    </row>
  </sheetData>
  <mergeCells count="9">
    <mergeCell ref="B48:C48"/>
    <mergeCell ref="D6:E6"/>
    <mergeCell ref="F6:Y6"/>
    <mergeCell ref="AA44:AB44"/>
    <mergeCell ref="D1:Z1"/>
    <mergeCell ref="D2:Z2"/>
    <mergeCell ref="AA6:AB8"/>
    <mergeCell ref="Z6:Z8"/>
    <mergeCell ref="B45:B47"/>
  </mergeCells>
  <phoneticPr fontId="1" type="noConversion"/>
  <printOptions horizontalCentered="1" verticalCentered="1"/>
  <pageMargins left="0.35433070866141736" right="0.15748031496062992" top="0.19685039370078741" bottom="0.19685039370078741" header="0" footer="0"/>
  <pageSetup paperSize="9" scale="64" orientation="landscape" r:id="rId1"/>
  <headerFooter scaleWithDoc="0" alignWithMargins="0"/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7"/>
  <sheetViews>
    <sheetView view="pageBreakPreview" zoomScaleNormal="90" zoomScaleSheetLayoutView="100" workbookViewId="0">
      <selection sqref="A1:E1"/>
    </sheetView>
  </sheetViews>
  <sheetFormatPr defaultColWidth="9.109375" defaultRowHeight="13.8" x14ac:dyDescent="0.3"/>
  <cols>
    <col min="1" max="1" width="36.88671875" style="4" bestFit="1" customWidth="1"/>
    <col min="2" max="2" width="8.44140625" style="4" customWidth="1"/>
    <col min="3" max="3" width="9.5546875" style="101" customWidth="1"/>
    <col min="4" max="4" width="36.6640625" style="4" bestFit="1" customWidth="1"/>
    <col min="5" max="16384" width="9.109375" style="4"/>
  </cols>
  <sheetData>
    <row r="1" spans="1:5" ht="31.95" customHeight="1" x14ac:dyDescent="0.3">
      <c r="A1" s="161" t="s">
        <v>58</v>
      </c>
      <c r="B1" s="161"/>
      <c r="C1" s="161"/>
      <c r="D1" s="161"/>
      <c r="E1" s="161"/>
    </row>
    <row r="2" spans="1:5" ht="16.2" thickBot="1" x14ac:dyDescent="0.35">
      <c r="A2" s="109"/>
      <c r="B2" s="109"/>
      <c r="C2" s="110"/>
      <c r="D2" s="109"/>
      <c r="E2" s="110"/>
    </row>
    <row r="3" spans="1:5" ht="57" customHeight="1" thickBot="1" x14ac:dyDescent="0.35">
      <c r="A3" s="24" t="s">
        <v>3</v>
      </c>
      <c r="B3" s="111" t="s">
        <v>54</v>
      </c>
      <c r="C3" s="112" t="s">
        <v>56</v>
      </c>
      <c r="D3" s="111" t="s">
        <v>69</v>
      </c>
      <c r="E3" s="113" t="s">
        <v>57</v>
      </c>
    </row>
    <row r="4" spans="1:5" ht="15.6" x14ac:dyDescent="0.3">
      <c r="A4" s="114" t="s">
        <v>79</v>
      </c>
      <c r="B4" s="115">
        <v>1</v>
      </c>
      <c r="C4" s="116">
        <v>1</v>
      </c>
      <c r="D4" s="117" t="s">
        <v>118</v>
      </c>
      <c r="E4" s="118" t="s">
        <v>6</v>
      </c>
    </row>
    <row r="5" spans="1:5" ht="15.6" x14ac:dyDescent="0.3">
      <c r="A5" s="119" t="str">
        <f>'Nappali tanterv'!C16</f>
        <v>Tanulásmódszertan</v>
      </c>
      <c r="B5" s="120">
        <f>'Nappali tanterv'!E16</f>
        <v>6</v>
      </c>
      <c r="C5" s="121">
        <v>6</v>
      </c>
      <c r="D5" s="122" t="s">
        <v>75</v>
      </c>
      <c r="E5" s="123" t="s">
        <v>6</v>
      </c>
    </row>
    <row r="6" spans="1:5" ht="15.6" x14ac:dyDescent="0.3">
      <c r="A6" s="119" t="str">
        <f>'Nappali tanterv'!C15</f>
        <v>Matematikai alapismeretek</v>
      </c>
      <c r="B6" s="120">
        <f>'Nappali tanterv'!E15</f>
        <v>6</v>
      </c>
      <c r="C6" s="121">
        <v>6</v>
      </c>
      <c r="D6" s="122" t="s">
        <v>74</v>
      </c>
      <c r="E6" s="123" t="s">
        <v>6</v>
      </c>
    </row>
    <row r="7" spans="1:5" ht="15.6" x14ac:dyDescent="0.3">
      <c r="A7" s="119" t="str">
        <f>'Nappali tanterv'!C18</f>
        <v>Problémamegoldás programozással</v>
      </c>
      <c r="B7" s="120">
        <f>'Nappali tanterv'!E18</f>
        <v>6</v>
      </c>
      <c r="C7" s="121">
        <v>6</v>
      </c>
      <c r="D7" s="122" t="s">
        <v>81</v>
      </c>
      <c r="E7" s="123" t="s">
        <v>6</v>
      </c>
    </row>
    <row r="8" spans="1:5" ht="31.2" x14ac:dyDescent="0.3">
      <c r="A8" s="119" t="s">
        <v>47</v>
      </c>
      <c r="B8" s="120">
        <v>5</v>
      </c>
      <c r="C8" s="121">
        <v>4</v>
      </c>
      <c r="D8" s="122" t="s">
        <v>120</v>
      </c>
      <c r="E8" s="123" t="s">
        <v>20</v>
      </c>
    </row>
    <row r="9" spans="1:5" ht="15.6" x14ac:dyDescent="0.3">
      <c r="A9" s="119" t="s">
        <v>41</v>
      </c>
      <c r="B9" s="120">
        <v>4</v>
      </c>
      <c r="C9" s="121">
        <v>5</v>
      </c>
      <c r="D9" s="122" t="s">
        <v>41</v>
      </c>
      <c r="E9" s="123" t="s">
        <v>8</v>
      </c>
    </row>
    <row r="10" spans="1:5" ht="15.6" x14ac:dyDescent="0.3">
      <c r="A10" s="119" t="str">
        <f>'Nappali tanterv'!C23</f>
        <v>Operációs rendszerek</v>
      </c>
      <c r="B10" s="120">
        <f>'Nappali tanterv'!E23</f>
        <v>5</v>
      </c>
      <c r="C10" s="121">
        <v>5</v>
      </c>
      <c r="D10" s="122" t="s">
        <v>49</v>
      </c>
      <c r="E10" s="123" t="s">
        <v>6</v>
      </c>
    </row>
    <row r="11" spans="1:5" ht="15.6" x14ac:dyDescent="0.3">
      <c r="A11" s="119" t="str">
        <f>'Nappali tanterv'!C26</f>
        <v>Számítógép hálózatok</v>
      </c>
      <c r="B11" s="120">
        <f>'Nappali tanterv'!E26</f>
        <v>5</v>
      </c>
      <c r="C11" s="162">
        <v>5</v>
      </c>
      <c r="D11" s="164" t="s">
        <v>51</v>
      </c>
      <c r="E11" s="166" t="s">
        <v>20</v>
      </c>
    </row>
    <row r="12" spans="1:5" ht="15.6" x14ac:dyDescent="0.3">
      <c r="A12" s="119" t="str">
        <f>'Nappali tanterv'!C27</f>
        <v>Számítógéphálózatok üzemeltetése</v>
      </c>
      <c r="B12" s="120">
        <f>'Nappali tanterv'!E27</f>
        <v>6</v>
      </c>
      <c r="C12" s="163"/>
      <c r="D12" s="165"/>
      <c r="E12" s="167"/>
    </row>
    <row r="13" spans="1:5" ht="15.6" x14ac:dyDescent="0.3">
      <c r="A13" s="119" t="str">
        <f>'Nappali tanterv'!C28</f>
        <v>Számítógép architektúrák alapjai</v>
      </c>
      <c r="B13" s="120">
        <f>'Nappali tanterv'!E28</f>
        <v>9</v>
      </c>
      <c r="C13" s="121">
        <v>5</v>
      </c>
      <c r="D13" s="122" t="s">
        <v>53</v>
      </c>
      <c r="E13" s="123" t="s">
        <v>20</v>
      </c>
    </row>
    <row r="14" spans="1:5" ht="15.6" x14ac:dyDescent="0.3">
      <c r="A14" s="124" t="s">
        <v>119</v>
      </c>
      <c r="B14" s="125">
        <v>0</v>
      </c>
      <c r="C14" s="121">
        <v>0</v>
      </c>
      <c r="D14" s="122" t="s">
        <v>119</v>
      </c>
      <c r="E14" s="123" t="s">
        <v>6</v>
      </c>
    </row>
    <row r="15" spans="1:5" s="130" customFormat="1" ht="16.2" thickBot="1" x14ac:dyDescent="0.35">
      <c r="A15" s="126" t="str">
        <f>'Nappali tanterv'!C35</f>
        <v>Szakmai gyakorlat</v>
      </c>
      <c r="B15" s="127">
        <v>30</v>
      </c>
      <c r="C15" s="127">
        <v>0</v>
      </c>
      <c r="D15" s="128" t="s">
        <v>64</v>
      </c>
      <c r="E15" s="129"/>
    </row>
    <row r="16" spans="1:5" ht="16.2" thickBot="1" x14ac:dyDescent="0.35">
      <c r="A16" s="131" t="s">
        <v>55</v>
      </c>
      <c r="B16" s="111">
        <f>SUM(B5:B15)</f>
        <v>82</v>
      </c>
      <c r="C16" s="111">
        <f>SUM(C5:C15)</f>
        <v>42</v>
      </c>
      <c r="D16" s="132"/>
      <c r="E16" s="133" t="s">
        <v>20</v>
      </c>
    </row>
    <row r="17" spans="1:5" s="109" customFormat="1" ht="15.6" x14ac:dyDescent="0.3">
      <c r="A17" s="4"/>
      <c r="B17" s="4"/>
      <c r="C17" s="101"/>
      <c r="D17" s="4"/>
      <c r="E17" s="4"/>
    </row>
  </sheetData>
  <mergeCells count="4">
    <mergeCell ref="A1:E1"/>
    <mergeCell ref="C11:C12"/>
    <mergeCell ref="D11:D12"/>
    <mergeCell ref="E11:E12"/>
  </mergeCells>
  <phoneticPr fontId="1" type="noConversion"/>
  <printOptions horizontalCentered="1"/>
  <pageMargins left="0.15748031496062992" right="0.15748031496062992" top="1.3779527559055118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Nappali tanterv</vt:lpstr>
      <vt:lpstr>Kreditbeszámítás</vt:lpstr>
      <vt:lpstr>'Nappali tanterv'!Nyomtatási_cím</vt:lpstr>
      <vt:lpstr>Kreditbeszámítás!Nyomtatási_terület</vt:lpstr>
      <vt:lpstr>'Nappali tanterv'!Nyomtatási_terület</vt:lpstr>
    </vt:vector>
  </TitlesOfParts>
  <Company>BMF SZGTI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mkovacs</dc:creator>
  <cp:lastModifiedBy>Rab Mihályné</cp:lastModifiedBy>
  <cp:lastPrinted>2023-03-29T16:02:59Z</cp:lastPrinted>
  <dcterms:created xsi:type="dcterms:W3CDTF">2009-01-20T12:39:20Z</dcterms:created>
  <dcterms:modified xsi:type="dcterms:W3CDTF">2024-01-23T10:58:56Z</dcterms:modified>
</cp:coreProperties>
</file>