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obudaiegyetem-my.sharepoint.com/personal/pogatsnik_monika_uni-obuda_hu/Documents/Dokumentumok OD/Óbudai Egyetem/Orarend/Tantervek/F tanterv/AMK verzió honlap-neptun/"/>
    </mc:Choice>
  </mc:AlternateContent>
  <xr:revisionPtr revIDLastSave="30" documentId="13_ncr:1_{49AEDA03-2AF5-49E8-83A5-9F632B8027DA}" xr6:coauthVersionLast="47" xr6:coauthVersionMax="47" xr10:uidLastSave="{36CA3417-E075-4F02-9DFB-78E9363AE251}"/>
  <bookViews>
    <workbookView xWindow="-108" yWindow="-108" windowWidth="23256" windowHeight="13896" xr2:uid="{00000000-000D-0000-FFFF-FFFF00000000}"/>
  </bookViews>
  <sheets>
    <sheet name="Nappali" sheetId="1" r:id="rId1"/>
  </sheets>
  <definedNames>
    <definedName name="_xlnm._FilterDatabase" localSheetId="0" hidden="1">Nappali!$A$7:$XEW$73</definedName>
    <definedName name="_xlnm.Print_Titles" localSheetId="0">Nappali!$A:$C</definedName>
    <definedName name="_xlnm.Print_Area" localSheetId="0">Nappali!$A$1:$AT$73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1" l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D47" i="1"/>
  <c r="E47" i="1"/>
  <c r="F47" i="1"/>
  <c r="D48" i="1"/>
  <c r="E48" i="1"/>
  <c r="F48" i="1"/>
  <c r="D49" i="1"/>
  <c r="E49" i="1"/>
  <c r="F49" i="1"/>
  <c r="D50" i="1"/>
  <c r="E50" i="1"/>
  <c r="F50" i="1"/>
  <c r="D51" i="1"/>
  <c r="E51" i="1"/>
  <c r="D52" i="1"/>
  <c r="E52" i="1"/>
  <c r="F52" i="1"/>
  <c r="D53" i="1"/>
  <c r="E53" i="1"/>
  <c r="F53" i="1"/>
  <c r="F46" i="1" l="1"/>
  <c r="D46" i="1"/>
  <c r="E46" i="1"/>
  <c r="D44" i="1"/>
  <c r="E44" i="1"/>
  <c r="F44" i="1"/>
  <c r="D35" i="1" l="1"/>
  <c r="E35" i="1"/>
  <c r="F35" i="1"/>
  <c r="F29" i="1" l="1"/>
  <c r="E29" i="1"/>
  <c r="D29" i="1"/>
  <c r="F28" i="1"/>
  <c r="E28" i="1"/>
  <c r="D28" i="1"/>
  <c r="F30" i="1"/>
  <c r="E30" i="1"/>
  <c r="D30" i="1"/>
  <c r="F26" i="1" l="1"/>
  <c r="E26" i="1"/>
  <c r="D26" i="1"/>
  <c r="AO7" i="1" l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AO59" i="1"/>
  <c r="AN59" i="1"/>
  <c r="AM59" i="1"/>
  <c r="AL59" i="1"/>
  <c r="AK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M67" i="1" s="1"/>
  <c r="L59" i="1"/>
  <c r="F66" i="1"/>
  <c r="E66" i="1"/>
  <c r="D66" i="1"/>
  <c r="F65" i="1"/>
  <c r="E65" i="1"/>
  <c r="D65" i="1"/>
  <c r="F64" i="1"/>
  <c r="E64" i="1"/>
  <c r="D64" i="1"/>
  <c r="F63" i="1"/>
  <c r="E63" i="1"/>
  <c r="D63" i="1"/>
  <c r="F62" i="1"/>
  <c r="E62" i="1"/>
  <c r="D62" i="1"/>
  <c r="F61" i="1"/>
  <c r="E61" i="1"/>
  <c r="D61" i="1"/>
  <c r="F58" i="1"/>
  <c r="E58" i="1"/>
  <c r="D58" i="1"/>
  <c r="F57" i="1"/>
  <c r="E57" i="1"/>
  <c r="D57" i="1"/>
  <c r="F56" i="1"/>
  <c r="E56" i="1"/>
  <c r="D56" i="1"/>
  <c r="F43" i="1"/>
  <c r="E43" i="1"/>
  <c r="D43" i="1"/>
  <c r="F42" i="1"/>
  <c r="E42" i="1"/>
  <c r="D42" i="1"/>
  <c r="F41" i="1"/>
  <c r="E41" i="1"/>
  <c r="D41" i="1"/>
  <c r="F40" i="1"/>
  <c r="E40" i="1"/>
  <c r="D40" i="1"/>
  <c r="F39" i="1"/>
  <c r="E39" i="1"/>
  <c r="D39" i="1"/>
  <c r="F38" i="1"/>
  <c r="E38" i="1"/>
  <c r="D38" i="1"/>
  <c r="F37" i="1"/>
  <c r="E37" i="1"/>
  <c r="D37" i="1"/>
  <c r="F36" i="1"/>
  <c r="E36" i="1"/>
  <c r="D36" i="1"/>
  <c r="F34" i="1"/>
  <c r="E34" i="1"/>
  <c r="D34" i="1"/>
  <c r="F33" i="1"/>
  <c r="E33" i="1"/>
  <c r="D33" i="1"/>
  <c r="F32" i="1"/>
  <c r="E32" i="1"/>
  <c r="D32" i="1"/>
  <c r="F31" i="1"/>
  <c r="E31" i="1"/>
  <c r="D31" i="1"/>
  <c r="E27" i="1"/>
  <c r="D27" i="1"/>
  <c r="F23" i="1"/>
  <c r="E23" i="1"/>
  <c r="D23" i="1"/>
  <c r="F22" i="1"/>
  <c r="E22" i="1"/>
  <c r="D22" i="1"/>
  <c r="F21" i="1"/>
  <c r="E21" i="1"/>
  <c r="D21" i="1"/>
  <c r="F20" i="1"/>
  <c r="E20" i="1"/>
  <c r="D20" i="1"/>
  <c r="F19" i="1"/>
  <c r="E19" i="1"/>
  <c r="D19" i="1"/>
  <c r="F18" i="1"/>
  <c r="E18" i="1"/>
  <c r="D18" i="1"/>
  <c r="F16" i="1"/>
  <c r="E16" i="1"/>
  <c r="D16" i="1"/>
  <c r="F15" i="1"/>
  <c r="E15" i="1"/>
  <c r="D15" i="1"/>
  <c r="F14" i="1"/>
  <c r="E14" i="1"/>
  <c r="D14" i="1"/>
  <c r="F13" i="1"/>
  <c r="E13" i="1"/>
  <c r="D13" i="1"/>
  <c r="F12" i="1"/>
  <c r="E12" i="1"/>
  <c r="D12" i="1"/>
  <c r="F11" i="1"/>
  <c r="E11" i="1"/>
  <c r="D11" i="1"/>
  <c r="F10" i="1"/>
  <c r="E10" i="1"/>
  <c r="D10" i="1"/>
  <c r="F9" i="1"/>
  <c r="E9" i="1"/>
  <c r="D9" i="1"/>
  <c r="F60" i="1"/>
  <c r="E60" i="1"/>
  <c r="D60" i="1"/>
  <c r="D55" i="1"/>
  <c r="E55" i="1"/>
  <c r="F55" i="1"/>
  <c r="F25" i="1"/>
  <c r="E25" i="1"/>
  <c r="D25" i="1"/>
  <c r="AC67" i="1" l="1"/>
  <c r="U67" i="1"/>
  <c r="Y67" i="1"/>
  <c r="Q67" i="1"/>
  <c r="AL67" i="1"/>
  <c r="AM67" i="1"/>
  <c r="R67" i="1"/>
  <c r="AD67" i="1"/>
  <c r="V67" i="1"/>
  <c r="Z67" i="1"/>
  <c r="O67" i="1"/>
  <c r="S67" i="1"/>
  <c r="W67" i="1"/>
  <c r="AA67" i="1"/>
  <c r="AE67" i="1"/>
  <c r="AN67" i="1"/>
  <c r="N67" i="1"/>
  <c r="L67" i="1"/>
  <c r="P67" i="1"/>
  <c r="T67" i="1"/>
  <c r="X67" i="1"/>
  <c r="AB67" i="1"/>
  <c r="AK67" i="1"/>
  <c r="AO67" i="1"/>
  <c r="AN71" i="1"/>
  <c r="AN70" i="1"/>
  <c r="AN69" i="1"/>
  <c r="AD69" i="1"/>
  <c r="AD71" i="1"/>
  <c r="AD70" i="1"/>
  <c r="T71" i="1"/>
  <c r="T69" i="1"/>
  <c r="T70" i="1"/>
  <c r="Y69" i="1"/>
  <c r="Y71" i="1"/>
  <c r="Y70" i="1"/>
  <c r="O70" i="1"/>
  <c r="O69" i="1"/>
  <c r="O71" i="1"/>
  <c r="F54" i="1"/>
  <c r="D54" i="1"/>
  <c r="D59" i="1"/>
  <c r="E59" i="1"/>
  <c r="E54" i="1"/>
  <c r="F59" i="1"/>
  <c r="AK68" i="1" l="1"/>
  <c r="L68" i="1"/>
  <c r="Q68" i="1"/>
  <c r="V68" i="1"/>
  <c r="AA68" i="1"/>
  <c r="AJ59" i="1"/>
  <c r="AJ67" i="1" s="1"/>
  <c r="AI59" i="1"/>
  <c r="AI67" i="1" s="1"/>
  <c r="AH59" i="1"/>
  <c r="AH67" i="1" s="1"/>
  <c r="AG59" i="1"/>
  <c r="AG67" i="1" s="1"/>
  <c r="AF59" i="1"/>
  <c r="AF67" i="1" s="1"/>
  <c r="AF68" i="1" l="1"/>
  <c r="AI71" i="1"/>
  <c r="AI69" i="1"/>
  <c r="AI70" i="1"/>
  <c r="K59" i="1"/>
  <c r="J59" i="1"/>
  <c r="I59" i="1"/>
  <c r="H59" i="1"/>
  <c r="G59" i="1"/>
  <c r="K54" i="1"/>
  <c r="J54" i="1"/>
  <c r="I54" i="1"/>
  <c r="H54" i="1"/>
  <c r="G54" i="1"/>
  <c r="J24" i="1" l="1"/>
  <c r="J17" i="1"/>
  <c r="K24" i="1"/>
  <c r="I24" i="1"/>
  <c r="H24" i="1"/>
  <c r="G24" i="1"/>
  <c r="K17" i="1"/>
  <c r="I17" i="1"/>
  <c r="H17" i="1"/>
  <c r="G17" i="1"/>
  <c r="E8" i="1" l="1"/>
  <c r="D8" i="1"/>
  <c r="D24" i="1" l="1"/>
  <c r="E24" i="1"/>
  <c r="E17" i="1"/>
  <c r="D17" i="1"/>
  <c r="D7" i="1"/>
  <c r="D67" i="1" l="1"/>
  <c r="J7" i="1"/>
  <c r="J67" i="1" s="1"/>
  <c r="J69" i="1" l="1"/>
  <c r="J70" i="1"/>
  <c r="J71" i="1"/>
  <c r="H7" i="1"/>
  <c r="H67" i="1" s="1"/>
  <c r="I7" i="1"/>
  <c r="I67" i="1" s="1"/>
  <c r="K7" i="1"/>
  <c r="K67" i="1" s="1"/>
  <c r="G7" i="1"/>
  <c r="G67" i="1" s="1"/>
  <c r="G68" i="1" l="1"/>
  <c r="F24" i="1"/>
  <c r="F17" i="1"/>
  <c r="F8" i="1"/>
  <c r="E7" i="1"/>
  <c r="E67" i="1" s="1"/>
  <c r="E72" i="1" l="1"/>
  <c r="D68" i="1"/>
  <c r="D72" i="1"/>
  <c r="F7" i="1"/>
  <c r="F67" i="1" s="1"/>
</calcChain>
</file>

<file path=xl/sharedStrings.xml><?xml version="1.0" encoding="utf-8"?>
<sst xmlns="http://schemas.openxmlformats.org/spreadsheetml/2006/main" count="408" uniqueCount="287">
  <si>
    <t xml:space="preserve">Műszaki menedzser alapképzés </t>
  </si>
  <si>
    <t>Nappali tagozat</t>
  </si>
  <si>
    <t>Sorszám</t>
  </si>
  <si>
    <t>Tantárgy</t>
  </si>
  <si>
    <t>Hetente összesen</t>
  </si>
  <si>
    <t>Félévek</t>
  </si>
  <si>
    <t>Előkövetelmény</t>
  </si>
  <si>
    <t>EA</t>
  </si>
  <si>
    <t>Előadás (hetente)</t>
  </si>
  <si>
    <t>Kódja</t>
  </si>
  <si>
    <t>Megnevezése</t>
  </si>
  <si>
    <t>1.</t>
  </si>
  <si>
    <t>2.</t>
  </si>
  <si>
    <t>3.</t>
  </si>
  <si>
    <t>4.</t>
  </si>
  <si>
    <t>5.</t>
  </si>
  <si>
    <t>6.</t>
  </si>
  <si>
    <t>7.</t>
  </si>
  <si>
    <t>GY</t>
  </si>
  <si>
    <t>Gyakorlat (hetente)</t>
  </si>
  <si>
    <t>GY+L</t>
  </si>
  <si>
    <t>KR</t>
  </si>
  <si>
    <t>L</t>
  </si>
  <si>
    <t>K</t>
  </si>
  <si>
    <t>Labor (hetente)</t>
  </si>
  <si>
    <t>Természettudományi ismeretek (Kredit: 40-50)</t>
  </si>
  <si>
    <t>Követelmény</t>
  </si>
  <si>
    <t>Matematika I</t>
  </si>
  <si>
    <t>v</t>
  </si>
  <si>
    <t>Matematika II</t>
  </si>
  <si>
    <t>é</t>
  </si>
  <si>
    <t>Természettudományok alapjai</t>
  </si>
  <si>
    <t>a</t>
  </si>
  <si>
    <t>Mechanika</t>
  </si>
  <si>
    <t>Fizika</t>
  </si>
  <si>
    <t>Elektrotechnika</t>
  </si>
  <si>
    <t>8.</t>
  </si>
  <si>
    <t>Statisztika I</t>
  </si>
  <si>
    <t>9.</t>
  </si>
  <si>
    <t>Statisztika II</t>
  </si>
  <si>
    <t>Gazdasági és humán ismeretek (Kredit: 14-30)</t>
  </si>
  <si>
    <t>10.</t>
  </si>
  <si>
    <t>Tanulásmódszertani és kreatív megoldások tréning</t>
  </si>
  <si>
    <t>11.</t>
  </si>
  <si>
    <t>Hallgatói tutorálás</t>
  </si>
  <si>
    <t>12.</t>
  </si>
  <si>
    <t>Vállalkozásgazdaságtan</t>
  </si>
  <si>
    <t>13.</t>
  </si>
  <si>
    <t>Közgazdaságtani alapismeretek</t>
  </si>
  <si>
    <t>14.</t>
  </si>
  <si>
    <t>HR menedzsment és vezetési technikák</t>
  </si>
  <si>
    <t>Menedzsment alapjai</t>
  </si>
  <si>
    <t>15.</t>
  </si>
  <si>
    <t>Számvitel alapjai</t>
  </si>
  <si>
    <t>Műszaki menedzser szakmai ismeretek (Kredit: 70-105)</t>
  </si>
  <si>
    <t>16.</t>
  </si>
  <si>
    <t>Jogi ismeretek</t>
  </si>
  <si>
    <t>17.</t>
  </si>
  <si>
    <t>Tutori rendszer kiépítése és korszerű tanulástechnikai alapkompetenciák a mérnökké válás során</t>
  </si>
  <si>
    <t>18.</t>
  </si>
  <si>
    <t>19.</t>
  </si>
  <si>
    <t>Vezetői számvitel és controlling</t>
  </si>
  <si>
    <t>Számvitel alapjai, Statisztika II</t>
  </si>
  <si>
    <t>20.</t>
  </si>
  <si>
    <t>Innovációmenedzsment és technológiai transzfer</t>
  </si>
  <si>
    <t>21.</t>
  </si>
  <si>
    <t>Minőségmenedzsment</t>
  </si>
  <si>
    <t>22.</t>
  </si>
  <si>
    <t>Műszaki ábrázolás</t>
  </si>
  <si>
    <t>23.</t>
  </si>
  <si>
    <t>Vállalkozások pénzügyei</t>
  </si>
  <si>
    <t>24.</t>
  </si>
  <si>
    <t>Marketing alapjai</t>
  </si>
  <si>
    <t>25.</t>
  </si>
  <si>
    <t>Projektmenedzsment</t>
  </si>
  <si>
    <t>26.</t>
  </si>
  <si>
    <t>Döntéstámogató rendszerek</t>
  </si>
  <si>
    <t>27.</t>
  </si>
  <si>
    <t>Lean menedzsment</t>
  </si>
  <si>
    <t>28.</t>
  </si>
  <si>
    <t>Logisztika</t>
  </si>
  <si>
    <t>29.</t>
  </si>
  <si>
    <t>Általános mérnöki ismeretek</t>
  </si>
  <si>
    <t>30.</t>
  </si>
  <si>
    <t>Startup projektek gazdasági támogatása</t>
  </si>
  <si>
    <t>31.</t>
  </si>
  <si>
    <t>Üzleti informatikai alkalmazások</t>
  </si>
  <si>
    <t>32.</t>
  </si>
  <si>
    <t>Gyártástechnológia alapjai</t>
  </si>
  <si>
    <t>33.</t>
  </si>
  <si>
    <t>Kémia és anyagismeret</t>
  </si>
  <si>
    <t>34.</t>
  </si>
  <si>
    <t>Méréstechnika</t>
  </si>
  <si>
    <t>Elektrotehnika</t>
  </si>
  <si>
    <t>35.</t>
  </si>
  <si>
    <t>Integrált marketingkommunikáció</t>
  </si>
  <si>
    <t>Választható specializációk (Kredit: 40- )</t>
  </si>
  <si>
    <t>Ellátásilánc-menedzsment</t>
  </si>
  <si>
    <t>Vezetői készségfejlesztő tréning</t>
  </si>
  <si>
    <t>Projektmunka</t>
  </si>
  <si>
    <t>Szakdolgozat</t>
  </si>
  <si>
    <t>V3 - Logisztika- és minőségmenedzsment (csak Székesfehérvár)</t>
  </si>
  <si>
    <t>50.</t>
  </si>
  <si>
    <t>Minőségirányítási rendszerek</t>
  </si>
  <si>
    <t>51.</t>
  </si>
  <si>
    <t>52.</t>
  </si>
  <si>
    <t>Termelési logisztika</t>
  </si>
  <si>
    <t>53.</t>
  </si>
  <si>
    <t>Gyártás és szolgáltatások minőségfejlesztése</t>
  </si>
  <si>
    <t>54.</t>
  </si>
  <si>
    <t>55.</t>
  </si>
  <si>
    <t>56.</t>
  </si>
  <si>
    <t>Szabadon választható tárgyak (Kredit: 10- )</t>
  </si>
  <si>
    <t>57.</t>
  </si>
  <si>
    <t>1. szabadon választható tárgy</t>
  </si>
  <si>
    <t>58.</t>
  </si>
  <si>
    <t>2. szabadon választható tárgy</t>
  </si>
  <si>
    <t>59.</t>
  </si>
  <si>
    <t>3. szabadon választható tárgy</t>
  </si>
  <si>
    <t>60.</t>
  </si>
  <si>
    <t>4. szabadon választható tárgy</t>
  </si>
  <si>
    <t>Kritériumkövetelmények</t>
  </si>
  <si>
    <t>61.</t>
  </si>
  <si>
    <t>1. Idegen nyelvű szakmai kurzus</t>
  </si>
  <si>
    <t>62.</t>
  </si>
  <si>
    <t>2. Idegen nyelvű szakmai kurzus</t>
  </si>
  <si>
    <t>63.</t>
  </si>
  <si>
    <t>Testnevelés I</t>
  </si>
  <si>
    <t>64.</t>
  </si>
  <si>
    <t>Testnevelés II</t>
  </si>
  <si>
    <t>65.</t>
  </si>
  <si>
    <t>Testnevelés III</t>
  </si>
  <si>
    <t>66.</t>
  </si>
  <si>
    <t>Testnevelés IV</t>
  </si>
  <si>
    <t>67.</t>
  </si>
  <si>
    <t>Patronálás</t>
  </si>
  <si>
    <t>Összesen (óraszámok típusonként, tantárgyak száma, összkredit)</t>
  </si>
  <si>
    <t>Összesen óraszámok</t>
  </si>
  <si>
    <t>Aláírás</t>
  </si>
  <si>
    <t>Évközi jegy</t>
  </si>
  <si>
    <t>Vizsga</t>
  </si>
  <si>
    <t>Elmélet és gyakorlat aránya (60-70% gyakorlat)</t>
  </si>
  <si>
    <t>AMXIA1MBNF</t>
  </si>
  <si>
    <t>AMXFI2MBNF</t>
  </si>
  <si>
    <t>AMXEL3MBNF</t>
  </si>
  <si>
    <t>AMXST3MBNF</t>
  </si>
  <si>
    <t>AMXTM1MBNF</t>
  </si>
  <si>
    <t>AMXHT3MBNF</t>
  </si>
  <si>
    <t>AMXVG3MBNF</t>
  </si>
  <si>
    <t>AMXKG2MBNF</t>
  </si>
  <si>
    <t>AMXSA4MBNF</t>
  </si>
  <si>
    <t>AMXTR2MBNF</t>
  </si>
  <si>
    <t>AMXMD1MBNF</t>
  </si>
  <si>
    <t>AMXVS6MBNF</t>
  </si>
  <si>
    <t>AMXIM5MBNF</t>
  </si>
  <si>
    <t>AMXMM4MBNF</t>
  </si>
  <si>
    <t>AMXMU3MBNF</t>
  </si>
  <si>
    <t>AMXVP4MBNF</t>
  </si>
  <si>
    <t>AMXDR2MBNF</t>
  </si>
  <si>
    <t>AMXLM5MBNF</t>
  </si>
  <si>
    <t>AMXLO5MBNF</t>
  </si>
  <si>
    <t>AMXIM4MBNF</t>
  </si>
  <si>
    <t>AMXIM7MBNF</t>
  </si>
  <si>
    <t>AMV__5MBNF</t>
  </si>
  <si>
    <t>AMK__5MBNF</t>
  </si>
  <si>
    <t>AMDSD7MBNF</t>
  </si>
  <si>
    <t>AMXMI6MBNF</t>
  </si>
  <si>
    <t>AMXEM6MBNF</t>
  </si>
  <si>
    <t>AMXTL6MBNF</t>
  </si>
  <si>
    <t>AMXGY7MBNF</t>
  </si>
  <si>
    <t>AMXVK7MBNF</t>
  </si>
  <si>
    <t>AMXPM6MBNF</t>
  </si>
  <si>
    <t>AMXME4MBNF</t>
  </si>
  <si>
    <t>AMIPT1MBNF</t>
  </si>
  <si>
    <t>Kód</t>
  </si>
  <si>
    <t>KR - Kreditérték</t>
  </si>
  <si>
    <t>é -évközi jegy</t>
  </si>
  <si>
    <t>v -vizsga</t>
  </si>
  <si>
    <t>a -aláírás</t>
  </si>
  <si>
    <t>E tanterv megfeleltetés</t>
  </si>
  <si>
    <t>AMXMA1KBNE</t>
  </si>
  <si>
    <t>Matematika I.</t>
  </si>
  <si>
    <t>Matematika II.</t>
  </si>
  <si>
    <t>Statisztika I.</t>
  </si>
  <si>
    <t>AMXMA2MBNE</t>
  </si>
  <si>
    <t>AMXFI0MBNE</t>
  </si>
  <si>
    <t>AMXME0MBNE</t>
  </si>
  <si>
    <t>AMXEL0MBNE</t>
  </si>
  <si>
    <t>AMXIN1(+2)MBNE</t>
  </si>
  <si>
    <t>Informatika I.+Informatika II.</t>
  </si>
  <si>
    <t>AMXST1MBNE</t>
  </si>
  <si>
    <t>AMEST2MBNE</t>
  </si>
  <si>
    <t xml:space="preserve">Statisztika II. </t>
  </si>
  <si>
    <t>AMEVG0MBNE</t>
  </si>
  <si>
    <t>AMXKG1(+2)MBNE</t>
  </si>
  <si>
    <t>AMXEM0MBNE</t>
  </si>
  <si>
    <t>Emberi erőforrásmenedzsment</t>
  </si>
  <si>
    <t>AMESA0MBNE</t>
  </si>
  <si>
    <t>AMEAJ0MBNE</t>
  </si>
  <si>
    <t>Államigazgatási és jogi ismeretek</t>
  </si>
  <si>
    <t>AMXMD0MBNE</t>
  </si>
  <si>
    <t>AMXTQ0MBNE</t>
  </si>
  <si>
    <t>AMXMU0MBNE</t>
  </si>
  <si>
    <t>AMXMA0MBNE</t>
  </si>
  <si>
    <t>AMWVM0MBNE</t>
  </si>
  <si>
    <t>Vállalkozások menedzselése üzleti szimulációs módszerekkel</t>
  </si>
  <si>
    <t>AMWLI0MBNE</t>
  </si>
  <si>
    <t>Logisztikai információs rendszerek</t>
  </si>
  <si>
    <t>AMWLM0MBNE</t>
  </si>
  <si>
    <t>Logisztika és ellátási lánc menedzsment</t>
  </si>
  <si>
    <t>AMXAM0MBNE</t>
  </si>
  <si>
    <t>AMXGA0MBNE</t>
  </si>
  <si>
    <t>AMXKE0MBNE+AMXAI0MBNE</t>
  </si>
  <si>
    <t>Kémia+Anyagismeret</t>
  </si>
  <si>
    <t>Teljes-körű minőségmenedzsment</t>
  </si>
  <si>
    <t>AMXMT0MBNE</t>
  </si>
  <si>
    <t>AMWMI0MBNE</t>
  </si>
  <si>
    <t>Minőségirányítás</t>
  </si>
  <si>
    <t>AMWTT0MBNE</t>
  </si>
  <si>
    <t>Termeléstervezés és irányítás</t>
  </si>
  <si>
    <t>AMWVT0MBNE</t>
  </si>
  <si>
    <t>AMPPR0MBNE</t>
  </si>
  <si>
    <t>AMTTE1KBNE</t>
  </si>
  <si>
    <t>AMTTE2KBNE</t>
  </si>
  <si>
    <t>Testnevelés I.</t>
  </si>
  <si>
    <t xml:space="preserve">Testnevelés II. </t>
  </si>
  <si>
    <t xml:space="preserve">Patronálás I.+II. </t>
  </si>
  <si>
    <t>AMIPATKBNE</t>
  </si>
  <si>
    <t xml:space="preserve">Kritérium-tárgy I. </t>
  </si>
  <si>
    <t>Kritérium-tárgy II.</t>
  </si>
  <si>
    <t>Szabadon választható tárgy I.</t>
  </si>
  <si>
    <t>Szabadon választható tárgy II.</t>
  </si>
  <si>
    <t>Szabadon választható tárgy III.</t>
  </si>
  <si>
    <t>Szabadon választható tárgy IV.</t>
  </si>
  <si>
    <t>AMDSD0MBNE</t>
  </si>
  <si>
    <t>Mikroökonómia+Makroökonómia</t>
  </si>
  <si>
    <t>Pénzügyek alapjai+Vállalkozások pénzügyei</t>
  </si>
  <si>
    <t>AMEPA0MBNE+AMXVP0MBNE</t>
  </si>
  <si>
    <t>Egyéb E tanterves tárgyak, melyeknek nincs F tantervi megfelelőjük:</t>
  </si>
  <si>
    <t>(egyedi egyeztetés szerint: spec.kurzus, KMOOC, más szakon induló azonos tematikájú tárgy)</t>
  </si>
  <si>
    <t>AMESM0MBNE</t>
  </si>
  <si>
    <t>Szervezeti magatartás</t>
  </si>
  <si>
    <t>Üzleti kommunikáció+Ügyfélkapcsolatok kezelése</t>
  </si>
  <si>
    <t>AMXUK0MBNE+AMEUF0MBNE</t>
  </si>
  <si>
    <t>AMXDT0MBNE</t>
  </si>
  <si>
    <t>Analóg és digitális technika</t>
  </si>
  <si>
    <t>AMXAB0MBNE</t>
  </si>
  <si>
    <t>Adatbázisok</t>
  </si>
  <si>
    <t>AMXKV0MBNE</t>
  </si>
  <si>
    <t>Környezetvédelem</t>
  </si>
  <si>
    <t>Termelésmenedzsment+Tervezéselmélet</t>
  </si>
  <si>
    <t>AMXTM0MBNE+AMXTE0MBNE</t>
  </si>
  <si>
    <t>AMWBP0MBNE</t>
  </si>
  <si>
    <t>BPR Üzleti folyamatok tervezése</t>
  </si>
  <si>
    <t>AMWSR0MBNE</t>
  </si>
  <si>
    <t>Stratégiai tervezés</t>
  </si>
  <si>
    <t>Üzleti informatikai alkalmazások+Üzleti információmenedzsment</t>
  </si>
  <si>
    <t>AMXUA0MBNE+AMWUI0MBNE</t>
  </si>
  <si>
    <t>AMWET0MBNE</t>
  </si>
  <si>
    <t>Ellátási lánc menedzsment tréning</t>
  </si>
  <si>
    <t>Érvényes: 2023. szeptember 01-től</t>
  </si>
  <si>
    <t>F tanterv</t>
  </si>
  <si>
    <t>Informatika és programozási alapismeretek</t>
  </si>
  <si>
    <t>AMXJI6MBNF</t>
  </si>
  <si>
    <t>AMXMT7MBNF</t>
  </si>
  <si>
    <t>AMXMA2MBNF</t>
  </si>
  <si>
    <t>AMXKA1MBNF</t>
  </si>
  <si>
    <t>AMXMA1MBNF</t>
  </si>
  <si>
    <t>AMXTA1MBNF</t>
  </si>
  <si>
    <t>AMXHR2MBNF</t>
  </si>
  <si>
    <t>AMXMK2MBNF</t>
  </si>
  <si>
    <t>AMXSU4MBNF</t>
  </si>
  <si>
    <t>AMXUI3MBNF</t>
  </si>
  <si>
    <t>AMXGY6MBNF</t>
  </si>
  <si>
    <t>h</t>
  </si>
  <si>
    <t>Matematika I aláírás</t>
  </si>
  <si>
    <t>OTTESI1BNF</t>
  </si>
  <si>
    <t>OTTESI2BNF</t>
  </si>
  <si>
    <t>OTTESI3BNF</t>
  </si>
  <si>
    <t>OTTESI4BNF</t>
  </si>
  <si>
    <t>AMXST2MBNF</t>
  </si>
  <si>
    <t>AMXPM4MBNF</t>
  </si>
  <si>
    <t>Milyen más szakos tárggyal feleltethető meg?</t>
  </si>
  <si>
    <t>AMEFM4KBNF Fogyasztói magatartás és szervezeti piacok (tavaszi félév)</t>
  </si>
  <si>
    <t>KMOOC: Digitális technika I.</t>
  </si>
  <si>
    <t>ATXAB3IFNF Adatbázisok (őszi félév)</t>
  </si>
  <si>
    <t>AMEKO2KBNF Környezetgazdaságtan (tavaszi félév)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</si>
</sst>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auto="1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indexed="64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dashed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dashed">
        <color indexed="64"/>
      </top>
      <bottom style="medium">
        <color indexed="64"/>
      </bottom>
      <diagonal/>
    </border>
    <border>
      <left/>
      <right style="dashed">
        <color auto="1"/>
      </right>
      <top style="medium">
        <color indexed="64"/>
      </top>
      <bottom style="dashed">
        <color indexed="64"/>
      </bottom>
      <diagonal/>
    </border>
    <border>
      <left/>
      <right style="dashed">
        <color auto="1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dashed">
        <color auto="1"/>
      </left>
      <right style="dashed">
        <color auto="1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auto="1"/>
      </left>
      <right style="dashed">
        <color auto="1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auto="1"/>
      </left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/>
      <top style="dashed">
        <color indexed="64"/>
      </top>
      <bottom style="dashed">
        <color indexed="64"/>
      </bottom>
      <diagonal/>
    </border>
    <border>
      <left style="dashed">
        <color auto="1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auto="1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9" fontId="5" fillId="0" borderId="0" applyFont="0" applyFill="0" applyBorder="0" applyAlignment="0" applyProtection="0"/>
    <xf numFmtId="0" fontId="6" fillId="0" borderId="0"/>
    <xf numFmtId="0" fontId="6" fillId="2" borderId="51" applyNumberFormat="0" applyFont="0" applyAlignment="0" applyProtection="0"/>
  </cellStyleXfs>
  <cellXfs count="143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7" xfId="0" applyFont="1" applyBorder="1" applyAlignment="1">
      <alignment horizontal="right" vertical="center"/>
    </xf>
    <xf numFmtId="0" fontId="1" fillId="0" borderId="31" xfId="0" applyFont="1" applyBorder="1" applyAlignment="1">
      <alignment horizontal="left" vertical="center"/>
    </xf>
    <xf numFmtId="0" fontId="1" fillId="0" borderId="31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horizontal="left" vertical="center"/>
    </xf>
    <xf numFmtId="0" fontId="1" fillId="0" borderId="8" xfId="0" applyFont="1" applyBorder="1" applyAlignment="1">
      <alignment horizontal="right" vertical="center"/>
    </xf>
    <xf numFmtId="0" fontId="1" fillId="0" borderId="8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7" fillId="0" borderId="15" xfId="0" applyFont="1" applyBorder="1" applyAlignment="1">
      <alignment vertical="center"/>
    </xf>
    <xf numFmtId="0" fontId="1" fillId="0" borderId="50" xfId="0" applyFont="1" applyBorder="1"/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9" xfId="0" applyFont="1" applyBorder="1" applyAlignment="1">
      <alignment horizontal="right" vertical="center"/>
    </xf>
    <xf numFmtId="0" fontId="1" fillId="0" borderId="9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52" xfId="0" applyFont="1" applyBorder="1" applyAlignment="1">
      <alignment vertical="center"/>
    </xf>
    <xf numFmtId="0" fontId="7" fillId="0" borderId="54" xfId="0" applyFont="1" applyBorder="1" applyAlignment="1">
      <alignment vertical="center"/>
    </xf>
    <xf numFmtId="0" fontId="1" fillId="0" borderId="31" xfId="0" applyFont="1" applyBorder="1" applyAlignment="1">
      <alignment horizontal="right" vertical="center"/>
    </xf>
    <xf numFmtId="0" fontId="1" fillId="0" borderId="3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7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1" fillId="0" borderId="37" xfId="0" applyFont="1" applyBorder="1" applyAlignment="1">
      <alignment horizontal="left" vertical="center"/>
    </xf>
    <xf numFmtId="0" fontId="1" fillId="0" borderId="37" xfId="0" applyFont="1" applyBorder="1" applyAlignment="1">
      <alignment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vertical="center"/>
    </xf>
    <xf numFmtId="0" fontId="1" fillId="0" borderId="36" xfId="0" applyFont="1" applyBorder="1" applyAlignment="1">
      <alignment horizontal="center" vertical="center"/>
    </xf>
    <xf numFmtId="0" fontId="1" fillId="0" borderId="49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48" xfId="0" applyFont="1" applyBorder="1" applyAlignment="1">
      <alignment vertical="center"/>
    </xf>
    <xf numFmtId="0" fontId="1" fillId="0" borderId="49" xfId="0" applyFont="1" applyBorder="1" applyAlignment="1">
      <alignment horizontal="center" vertical="center"/>
    </xf>
    <xf numFmtId="0" fontId="1" fillId="0" borderId="39" xfId="0" applyFont="1" applyBorder="1" applyAlignment="1">
      <alignment vertical="center"/>
    </xf>
    <xf numFmtId="0" fontId="1" fillId="0" borderId="40" xfId="0" applyFont="1" applyBorder="1" applyAlignment="1">
      <alignment horizontal="left" vertical="center"/>
    </xf>
    <xf numFmtId="0" fontId="1" fillId="0" borderId="40" xfId="0" applyFont="1" applyBorder="1" applyAlignment="1">
      <alignment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vertical="center"/>
    </xf>
    <xf numFmtId="0" fontId="1" fillId="0" borderId="39" xfId="0" applyFont="1" applyBorder="1" applyAlignment="1">
      <alignment horizontal="center" vertical="center"/>
    </xf>
    <xf numFmtId="164" fontId="1" fillId="0" borderId="46" xfId="2" applyNumberFormat="1" applyFont="1" applyFill="1" applyBorder="1" applyAlignment="1">
      <alignment vertical="center"/>
    </xf>
    <xf numFmtId="164" fontId="1" fillId="0" borderId="47" xfId="2" applyNumberFormat="1" applyFont="1" applyFill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52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 wrapText="1"/>
    </xf>
    <xf numFmtId="0" fontId="1" fillId="3" borderId="31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left" vertical="center" wrapText="1"/>
    </xf>
    <xf numFmtId="0" fontId="1" fillId="3" borderId="27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vertical="center"/>
    </xf>
    <xf numFmtId="0" fontId="1" fillId="0" borderId="6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1" fillId="0" borderId="35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1" fillId="0" borderId="36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49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</cellXfs>
  <cellStyles count="5">
    <cellStyle name="Normál" xfId="0" builtinId="0"/>
    <cellStyle name="Normál 2" xfId="1" xr:uid="{00000000-0005-0000-0000-000001000000}"/>
    <cellStyle name="Normál 3" xfId="3" xr:uid="{00000000-0005-0000-0000-000002000000}"/>
    <cellStyle name="Note 2" xfId="4" xr:uid="{00000000-0005-0000-0000-000003000000}"/>
    <cellStyle name="Százalék" xfId="2" builtinId="5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97"/>
  <sheetViews>
    <sheetView tabSelected="1" view="pageBreakPreview" zoomScale="80" zoomScaleNormal="70" zoomScaleSheetLayoutView="80" workbookViewId="0">
      <pane xSplit="3" ySplit="6" topLeftCell="D7" activePane="bottomRight" state="frozen"/>
      <selection pane="topRight" activeCell="E1" sqref="E1"/>
      <selection pane="bottomLeft" activeCell="A7" sqref="A7"/>
      <selection pane="bottomRight"/>
    </sheetView>
  </sheetViews>
  <sheetFormatPr defaultRowHeight="13.8" x14ac:dyDescent="0.3"/>
  <cols>
    <col min="1" max="1" width="4.5546875" style="2" customWidth="1"/>
    <col min="2" max="2" width="14.109375" style="64" bestFit="1" customWidth="1"/>
    <col min="3" max="3" width="58.88671875" style="4" customWidth="1"/>
    <col min="4" max="4" width="5.6640625" style="4" customWidth="1"/>
    <col min="5" max="5" width="5.6640625" style="2" customWidth="1"/>
    <col min="6" max="6" width="4.5546875" style="2" customWidth="1"/>
    <col min="7" max="41" width="3.5546875" style="2" customWidth="1"/>
    <col min="42" max="42" width="25.6640625" style="2" bestFit="1" customWidth="1"/>
    <col min="43" max="43" width="27.6640625" style="2" customWidth="1"/>
    <col min="44" max="44" width="59.6640625" style="2" bestFit="1" customWidth="1"/>
    <col min="45" max="45" width="24.88671875" style="2" customWidth="1"/>
    <col min="46" max="249" width="9.109375" style="2"/>
    <col min="250" max="250" width="6.33203125" style="2" customWidth="1"/>
    <col min="251" max="251" width="14.33203125" style="2" bestFit="1" customWidth="1"/>
    <col min="252" max="252" width="49.109375" style="2" bestFit="1" customWidth="1"/>
    <col min="253" max="254" width="4.44140625" style="2" customWidth="1"/>
    <col min="255" max="255" width="3.6640625" style="2" customWidth="1"/>
    <col min="256" max="256" width="3.5546875" style="2" customWidth="1"/>
    <col min="257" max="257" width="3.33203125" style="2" customWidth="1"/>
    <col min="258" max="258" width="3.5546875" style="2" customWidth="1"/>
    <col min="259" max="259" width="3.44140625" style="2" customWidth="1"/>
    <col min="260" max="260" width="3.88671875" style="2" bestFit="1" customWidth="1"/>
    <col min="261" max="261" width="3.5546875" style="2" customWidth="1"/>
    <col min="262" max="262" width="3.33203125" style="2" bestFit="1" customWidth="1"/>
    <col min="263" max="263" width="2.88671875" style="2" bestFit="1" customWidth="1"/>
    <col min="264" max="264" width="4.33203125" style="2" bestFit="1" customWidth="1"/>
    <col min="265" max="265" width="3.88671875" style="2" bestFit="1" customWidth="1"/>
    <col min="266" max="266" width="4.109375" style="2" bestFit="1" customWidth="1"/>
    <col min="267" max="267" width="3" style="2" bestFit="1" customWidth="1"/>
    <col min="268" max="268" width="2.88671875" style="2" bestFit="1" customWidth="1"/>
    <col min="269" max="269" width="3.88671875" style="2" bestFit="1" customWidth="1"/>
    <col min="270" max="270" width="4.109375" style="2" customWidth="1"/>
    <col min="271" max="271" width="3.5546875" style="2" customWidth="1"/>
    <col min="272" max="272" width="3.44140625" style="2" customWidth="1"/>
    <col min="273" max="273" width="2.88671875" style="2" bestFit="1" customWidth="1"/>
    <col min="274" max="274" width="3.6640625" style="2" bestFit="1" customWidth="1"/>
    <col min="275" max="275" width="3.88671875" style="2" bestFit="1" customWidth="1"/>
    <col min="276" max="276" width="3.33203125" style="2" customWidth="1"/>
    <col min="277" max="278" width="3.109375" style="2" bestFit="1" customWidth="1"/>
    <col min="279" max="279" width="3.88671875" style="2" bestFit="1" customWidth="1"/>
    <col min="280" max="280" width="3.6640625" style="2" bestFit="1" customWidth="1"/>
    <col min="281" max="281" width="3.88671875" style="2" bestFit="1" customWidth="1"/>
    <col min="282" max="282" width="2.6640625" style="2" bestFit="1" customWidth="1"/>
    <col min="283" max="283" width="3" style="2" bestFit="1" customWidth="1"/>
    <col min="284" max="285" width="3.5546875" style="2" bestFit="1" customWidth="1"/>
    <col min="286" max="286" width="3" style="2" customWidth="1"/>
    <col min="287" max="287" width="3.6640625" style="2" bestFit="1" customWidth="1"/>
    <col min="288" max="288" width="3.33203125" style="2" customWidth="1"/>
    <col min="289" max="289" width="3.5546875" style="2" bestFit="1" customWidth="1"/>
    <col min="290" max="290" width="6" style="2" customWidth="1"/>
    <col min="291" max="291" width="36.33203125" style="2" bestFit="1" customWidth="1"/>
    <col min="292" max="292" width="19.88671875" style="2" customWidth="1"/>
    <col min="293" max="293" width="4.5546875" style="2" customWidth="1"/>
    <col min="294" max="294" width="6" style="2" customWidth="1"/>
    <col min="295" max="295" width="5.44140625" style="2" customWidth="1"/>
    <col min="296" max="296" width="4.6640625" style="2" customWidth="1"/>
    <col min="297" max="297" width="6" style="2" customWidth="1"/>
    <col min="298" max="505" width="9.109375" style="2"/>
    <col min="506" max="506" width="6.33203125" style="2" customWidth="1"/>
    <col min="507" max="507" width="14.33203125" style="2" bestFit="1" customWidth="1"/>
    <col min="508" max="508" width="49.109375" style="2" bestFit="1" customWidth="1"/>
    <col min="509" max="510" width="4.44140625" style="2" customWidth="1"/>
    <col min="511" max="511" width="3.6640625" style="2" customWidth="1"/>
    <col min="512" max="512" width="3.5546875" style="2" customWidth="1"/>
    <col min="513" max="513" width="3.33203125" style="2" customWidth="1"/>
    <col min="514" max="514" width="3.5546875" style="2" customWidth="1"/>
    <col min="515" max="515" width="3.44140625" style="2" customWidth="1"/>
    <col min="516" max="516" width="3.88671875" style="2" bestFit="1" customWidth="1"/>
    <col min="517" max="517" width="3.5546875" style="2" customWidth="1"/>
    <col min="518" max="518" width="3.33203125" style="2" bestFit="1" customWidth="1"/>
    <col min="519" max="519" width="2.88671875" style="2" bestFit="1" customWidth="1"/>
    <col min="520" max="520" width="4.33203125" style="2" bestFit="1" customWidth="1"/>
    <col min="521" max="521" width="3.88671875" style="2" bestFit="1" customWidth="1"/>
    <col min="522" max="522" width="4.109375" style="2" bestFit="1" customWidth="1"/>
    <col min="523" max="523" width="3" style="2" bestFit="1" customWidth="1"/>
    <col min="524" max="524" width="2.88671875" style="2" bestFit="1" customWidth="1"/>
    <col min="525" max="525" width="3.88671875" style="2" bestFit="1" customWidth="1"/>
    <col min="526" max="526" width="4.109375" style="2" customWidth="1"/>
    <col min="527" max="527" width="3.5546875" style="2" customWidth="1"/>
    <col min="528" max="528" width="3.44140625" style="2" customWidth="1"/>
    <col min="529" max="529" width="2.88671875" style="2" bestFit="1" customWidth="1"/>
    <col min="530" max="530" width="3.6640625" style="2" bestFit="1" customWidth="1"/>
    <col min="531" max="531" width="3.88671875" style="2" bestFit="1" customWidth="1"/>
    <col min="532" max="532" width="3.33203125" style="2" customWidth="1"/>
    <col min="533" max="534" width="3.109375" style="2" bestFit="1" customWidth="1"/>
    <col min="535" max="535" width="3.88671875" style="2" bestFit="1" customWidth="1"/>
    <col min="536" max="536" width="3.6640625" style="2" bestFit="1" customWidth="1"/>
    <col min="537" max="537" width="3.88671875" style="2" bestFit="1" customWidth="1"/>
    <col min="538" max="538" width="2.6640625" style="2" bestFit="1" customWidth="1"/>
    <col min="539" max="539" width="3" style="2" bestFit="1" customWidth="1"/>
    <col min="540" max="541" width="3.5546875" style="2" bestFit="1" customWidth="1"/>
    <col min="542" max="542" width="3" style="2" customWidth="1"/>
    <col min="543" max="543" width="3.6640625" style="2" bestFit="1" customWidth="1"/>
    <col min="544" max="544" width="3.33203125" style="2" customWidth="1"/>
    <col min="545" max="545" width="3.5546875" style="2" bestFit="1" customWidth="1"/>
    <col min="546" max="546" width="6" style="2" customWidth="1"/>
    <col min="547" max="547" width="36.33203125" style="2" bestFit="1" customWidth="1"/>
    <col min="548" max="548" width="19.88671875" style="2" customWidth="1"/>
    <col min="549" max="549" width="4.5546875" style="2" customWidth="1"/>
    <col min="550" max="550" width="6" style="2" customWidth="1"/>
    <col min="551" max="551" width="5.44140625" style="2" customWidth="1"/>
    <col min="552" max="552" width="4.6640625" style="2" customWidth="1"/>
    <col min="553" max="553" width="6" style="2" customWidth="1"/>
    <col min="554" max="761" width="9.109375" style="2"/>
    <col min="762" max="762" width="6.33203125" style="2" customWidth="1"/>
    <col min="763" max="763" width="14.33203125" style="2" bestFit="1" customWidth="1"/>
    <col min="764" max="764" width="49.109375" style="2" bestFit="1" customWidth="1"/>
    <col min="765" max="766" width="4.44140625" style="2" customWidth="1"/>
    <col min="767" max="767" width="3.6640625" style="2" customWidth="1"/>
    <col min="768" max="768" width="3.5546875" style="2" customWidth="1"/>
    <col min="769" max="769" width="3.33203125" style="2" customWidth="1"/>
    <col min="770" max="770" width="3.5546875" style="2" customWidth="1"/>
    <col min="771" max="771" width="3.44140625" style="2" customWidth="1"/>
    <col min="772" max="772" width="3.88671875" style="2" bestFit="1" customWidth="1"/>
    <col min="773" max="773" width="3.5546875" style="2" customWidth="1"/>
    <col min="774" max="774" width="3.33203125" style="2" bestFit="1" customWidth="1"/>
    <col min="775" max="775" width="2.88671875" style="2" bestFit="1" customWidth="1"/>
    <col min="776" max="776" width="4.33203125" style="2" bestFit="1" customWidth="1"/>
    <col min="777" max="777" width="3.88671875" style="2" bestFit="1" customWidth="1"/>
    <col min="778" max="778" width="4.109375" style="2" bestFit="1" customWidth="1"/>
    <col min="779" max="779" width="3" style="2" bestFit="1" customWidth="1"/>
    <col min="780" max="780" width="2.88671875" style="2" bestFit="1" customWidth="1"/>
    <col min="781" max="781" width="3.88671875" style="2" bestFit="1" customWidth="1"/>
    <col min="782" max="782" width="4.109375" style="2" customWidth="1"/>
    <col min="783" max="783" width="3.5546875" style="2" customWidth="1"/>
    <col min="784" max="784" width="3.44140625" style="2" customWidth="1"/>
    <col min="785" max="785" width="2.88671875" style="2" bestFit="1" customWidth="1"/>
    <col min="786" max="786" width="3.6640625" style="2" bestFit="1" customWidth="1"/>
    <col min="787" max="787" width="3.88671875" style="2" bestFit="1" customWidth="1"/>
    <col min="788" max="788" width="3.33203125" style="2" customWidth="1"/>
    <col min="789" max="790" width="3.109375" style="2" bestFit="1" customWidth="1"/>
    <col min="791" max="791" width="3.88671875" style="2" bestFit="1" customWidth="1"/>
    <col min="792" max="792" width="3.6640625" style="2" bestFit="1" customWidth="1"/>
    <col min="793" max="793" width="3.88671875" style="2" bestFit="1" customWidth="1"/>
    <col min="794" max="794" width="2.6640625" style="2" bestFit="1" customWidth="1"/>
    <col min="795" max="795" width="3" style="2" bestFit="1" customWidth="1"/>
    <col min="796" max="797" width="3.5546875" style="2" bestFit="1" customWidth="1"/>
    <col min="798" max="798" width="3" style="2" customWidth="1"/>
    <col min="799" max="799" width="3.6640625" style="2" bestFit="1" customWidth="1"/>
    <col min="800" max="800" width="3.33203125" style="2" customWidth="1"/>
    <col min="801" max="801" width="3.5546875" style="2" bestFit="1" customWidth="1"/>
    <col min="802" max="802" width="6" style="2" customWidth="1"/>
    <col min="803" max="803" width="36.33203125" style="2" bestFit="1" customWidth="1"/>
    <col min="804" max="804" width="19.88671875" style="2" customWidth="1"/>
    <col min="805" max="805" width="4.5546875" style="2" customWidth="1"/>
    <col min="806" max="806" width="6" style="2" customWidth="1"/>
    <col min="807" max="807" width="5.44140625" style="2" customWidth="1"/>
    <col min="808" max="808" width="4.6640625" style="2" customWidth="1"/>
    <col min="809" max="809" width="6" style="2" customWidth="1"/>
    <col min="810" max="1017" width="9.109375" style="2"/>
    <col min="1018" max="1018" width="6.33203125" style="2" customWidth="1"/>
    <col min="1019" max="1019" width="14.33203125" style="2" bestFit="1" customWidth="1"/>
    <col min="1020" max="1020" width="49.109375" style="2" bestFit="1" customWidth="1"/>
    <col min="1021" max="1022" width="4.44140625" style="2" customWidth="1"/>
    <col min="1023" max="1023" width="3.6640625" style="2" customWidth="1"/>
    <col min="1024" max="1024" width="3.5546875" style="2" customWidth="1"/>
    <col min="1025" max="1025" width="3.33203125" style="2" customWidth="1"/>
    <col min="1026" max="1026" width="3.5546875" style="2" customWidth="1"/>
    <col min="1027" max="1027" width="3.44140625" style="2" customWidth="1"/>
    <col min="1028" max="1028" width="3.88671875" style="2" bestFit="1" customWidth="1"/>
    <col min="1029" max="1029" width="3.5546875" style="2" customWidth="1"/>
    <col min="1030" max="1030" width="3.33203125" style="2" bestFit="1" customWidth="1"/>
    <col min="1031" max="1031" width="2.88671875" style="2" bestFit="1" customWidth="1"/>
    <col min="1032" max="1032" width="4.33203125" style="2" bestFit="1" customWidth="1"/>
    <col min="1033" max="1033" width="3.88671875" style="2" bestFit="1" customWidth="1"/>
    <col min="1034" max="1034" width="4.109375" style="2" bestFit="1" customWidth="1"/>
    <col min="1035" max="1035" width="3" style="2" bestFit="1" customWidth="1"/>
    <col min="1036" max="1036" width="2.88671875" style="2" bestFit="1" customWidth="1"/>
    <col min="1037" max="1037" width="3.88671875" style="2" bestFit="1" customWidth="1"/>
    <col min="1038" max="1038" width="4.109375" style="2" customWidth="1"/>
    <col min="1039" max="1039" width="3.5546875" style="2" customWidth="1"/>
    <col min="1040" max="1040" width="3.44140625" style="2" customWidth="1"/>
    <col min="1041" max="1041" width="2.88671875" style="2" bestFit="1" customWidth="1"/>
    <col min="1042" max="1042" width="3.6640625" style="2" bestFit="1" customWidth="1"/>
    <col min="1043" max="1043" width="3.88671875" style="2" bestFit="1" customWidth="1"/>
    <col min="1044" max="1044" width="3.33203125" style="2" customWidth="1"/>
    <col min="1045" max="1046" width="3.109375" style="2" bestFit="1" customWidth="1"/>
    <col min="1047" max="1047" width="3.88671875" style="2" bestFit="1" customWidth="1"/>
    <col min="1048" max="1048" width="3.6640625" style="2" bestFit="1" customWidth="1"/>
    <col min="1049" max="1049" width="3.88671875" style="2" bestFit="1" customWidth="1"/>
    <col min="1050" max="1050" width="2.6640625" style="2" bestFit="1" customWidth="1"/>
    <col min="1051" max="1051" width="3" style="2" bestFit="1" customWidth="1"/>
    <col min="1052" max="1053" width="3.5546875" style="2" bestFit="1" customWidth="1"/>
    <col min="1054" max="1054" width="3" style="2" customWidth="1"/>
    <col min="1055" max="1055" width="3.6640625" style="2" bestFit="1" customWidth="1"/>
    <col min="1056" max="1056" width="3.33203125" style="2" customWidth="1"/>
    <col min="1057" max="1057" width="3.5546875" style="2" bestFit="1" customWidth="1"/>
    <col min="1058" max="1058" width="6" style="2" customWidth="1"/>
    <col min="1059" max="1059" width="36.33203125" style="2" bestFit="1" customWidth="1"/>
    <col min="1060" max="1060" width="19.88671875" style="2" customWidth="1"/>
    <col min="1061" max="1061" width="4.5546875" style="2" customWidth="1"/>
    <col min="1062" max="1062" width="6" style="2" customWidth="1"/>
    <col min="1063" max="1063" width="5.44140625" style="2" customWidth="1"/>
    <col min="1064" max="1064" width="4.6640625" style="2" customWidth="1"/>
    <col min="1065" max="1065" width="6" style="2" customWidth="1"/>
    <col min="1066" max="1273" width="9.109375" style="2"/>
    <col min="1274" max="1274" width="6.33203125" style="2" customWidth="1"/>
    <col min="1275" max="1275" width="14.33203125" style="2" bestFit="1" customWidth="1"/>
    <col min="1276" max="1276" width="49.109375" style="2" bestFit="1" customWidth="1"/>
    <col min="1277" max="1278" width="4.44140625" style="2" customWidth="1"/>
    <col min="1279" max="1279" width="3.6640625" style="2" customWidth="1"/>
    <col min="1280" max="1280" width="3.5546875" style="2" customWidth="1"/>
    <col min="1281" max="1281" width="3.33203125" style="2" customWidth="1"/>
    <col min="1282" max="1282" width="3.5546875" style="2" customWidth="1"/>
    <col min="1283" max="1283" width="3.44140625" style="2" customWidth="1"/>
    <col min="1284" max="1284" width="3.88671875" style="2" bestFit="1" customWidth="1"/>
    <col min="1285" max="1285" width="3.5546875" style="2" customWidth="1"/>
    <col min="1286" max="1286" width="3.33203125" style="2" bestFit="1" customWidth="1"/>
    <col min="1287" max="1287" width="2.88671875" style="2" bestFit="1" customWidth="1"/>
    <col min="1288" max="1288" width="4.33203125" style="2" bestFit="1" customWidth="1"/>
    <col min="1289" max="1289" width="3.88671875" style="2" bestFit="1" customWidth="1"/>
    <col min="1290" max="1290" width="4.109375" style="2" bestFit="1" customWidth="1"/>
    <col min="1291" max="1291" width="3" style="2" bestFit="1" customWidth="1"/>
    <col min="1292" max="1292" width="2.88671875" style="2" bestFit="1" customWidth="1"/>
    <col min="1293" max="1293" width="3.88671875" style="2" bestFit="1" customWidth="1"/>
    <col min="1294" max="1294" width="4.109375" style="2" customWidth="1"/>
    <col min="1295" max="1295" width="3.5546875" style="2" customWidth="1"/>
    <col min="1296" max="1296" width="3.44140625" style="2" customWidth="1"/>
    <col min="1297" max="1297" width="2.88671875" style="2" bestFit="1" customWidth="1"/>
    <col min="1298" max="1298" width="3.6640625" style="2" bestFit="1" customWidth="1"/>
    <col min="1299" max="1299" width="3.88671875" style="2" bestFit="1" customWidth="1"/>
    <col min="1300" max="1300" width="3.33203125" style="2" customWidth="1"/>
    <col min="1301" max="1302" width="3.109375" style="2" bestFit="1" customWidth="1"/>
    <col min="1303" max="1303" width="3.88671875" style="2" bestFit="1" customWidth="1"/>
    <col min="1304" max="1304" width="3.6640625" style="2" bestFit="1" customWidth="1"/>
    <col min="1305" max="1305" width="3.88671875" style="2" bestFit="1" customWidth="1"/>
    <col min="1306" max="1306" width="2.6640625" style="2" bestFit="1" customWidth="1"/>
    <col min="1307" max="1307" width="3" style="2" bestFit="1" customWidth="1"/>
    <col min="1308" max="1309" width="3.5546875" style="2" bestFit="1" customWidth="1"/>
    <col min="1310" max="1310" width="3" style="2" customWidth="1"/>
    <col min="1311" max="1311" width="3.6640625" style="2" bestFit="1" customWidth="1"/>
    <col min="1312" max="1312" width="3.33203125" style="2" customWidth="1"/>
    <col min="1313" max="1313" width="3.5546875" style="2" bestFit="1" customWidth="1"/>
    <col min="1314" max="1314" width="6" style="2" customWidth="1"/>
    <col min="1315" max="1315" width="36.33203125" style="2" bestFit="1" customWidth="1"/>
    <col min="1316" max="1316" width="19.88671875" style="2" customWidth="1"/>
    <col min="1317" max="1317" width="4.5546875" style="2" customWidth="1"/>
    <col min="1318" max="1318" width="6" style="2" customWidth="1"/>
    <col min="1319" max="1319" width="5.44140625" style="2" customWidth="1"/>
    <col min="1320" max="1320" width="4.6640625" style="2" customWidth="1"/>
    <col min="1321" max="1321" width="6" style="2" customWidth="1"/>
    <col min="1322" max="1529" width="9.109375" style="2"/>
    <col min="1530" max="1530" width="6.33203125" style="2" customWidth="1"/>
    <col min="1531" max="1531" width="14.33203125" style="2" bestFit="1" customWidth="1"/>
    <col min="1532" max="1532" width="49.109375" style="2" bestFit="1" customWidth="1"/>
    <col min="1533" max="1534" width="4.44140625" style="2" customWidth="1"/>
    <col min="1535" max="1535" width="3.6640625" style="2" customWidth="1"/>
    <col min="1536" max="1536" width="3.5546875" style="2" customWidth="1"/>
    <col min="1537" max="1537" width="3.33203125" style="2" customWidth="1"/>
    <col min="1538" max="1538" width="3.5546875" style="2" customWidth="1"/>
    <col min="1539" max="1539" width="3.44140625" style="2" customWidth="1"/>
    <col min="1540" max="1540" width="3.88671875" style="2" bestFit="1" customWidth="1"/>
    <col min="1541" max="1541" width="3.5546875" style="2" customWidth="1"/>
    <col min="1542" max="1542" width="3.33203125" style="2" bestFit="1" customWidth="1"/>
    <col min="1543" max="1543" width="2.88671875" style="2" bestFit="1" customWidth="1"/>
    <col min="1544" max="1544" width="4.33203125" style="2" bestFit="1" customWidth="1"/>
    <col min="1545" max="1545" width="3.88671875" style="2" bestFit="1" customWidth="1"/>
    <col min="1546" max="1546" width="4.109375" style="2" bestFit="1" customWidth="1"/>
    <col min="1547" max="1547" width="3" style="2" bestFit="1" customWidth="1"/>
    <col min="1548" max="1548" width="2.88671875" style="2" bestFit="1" customWidth="1"/>
    <col min="1549" max="1549" width="3.88671875" style="2" bestFit="1" customWidth="1"/>
    <col min="1550" max="1550" width="4.109375" style="2" customWidth="1"/>
    <col min="1551" max="1551" width="3.5546875" style="2" customWidth="1"/>
    <col min="1552" max="1552" width="3.44140625" style="2" customWidth="1"/>
    <col min="1553" max="1553" width="2.88671875" style="2" bestFit="1" customWidth="1"/>
    <col min="1554" max="1554" width="3.6640625" style="2" bestFit="1" customWidth="1"/>
    <col min="1555" max="1555" width="3.88671875" style="2" bestFit="1" customWidth="1"/>
    <col min="1556" max="1556" width="3.33203125" style="2" customWidth="1"/>
    <col min="1557" max="1558" width="3.109375" style="2" bestFit="1" customWidth="1"/>
    <col min="1559" max="1559" width="3.88671875" style="2" bestFit="1" customWidth="1"/>
    <col min="1560" max="1560" width="3.6640625" style="2" bestFit="1" customWidth="1"/>
    <col min="1561" max="1561" width="3.88671875" style="2" bestFit="1" customWidth="1"/>
    <col min="1562" max="1562" width="2.6640625" style="2" bestFit="1" customWidth="1"/>
    <col min="1563" max="1563" width="3" style="2" bestFit="1" customWidth="1"/>
    <col min="1564" max="1565" width="3.5546875" style="2" bestFit="1" customWidth="1"/>
    <col min="1566" max="1566" width="3" style="2" customWidth="1"/>
    <col min="1567" max="1567" width="3.6640625" style="2" bestFit="1" customWidth="1"/>
    <col min="1568" max="1568" width="3.33203125" style="2" customWidth="1"/>
    <col min="1569" max="1569" width="3.5546875" style="2" bestFit="1" customWidth="1"/>
    <col min="1570" max="1570" width="6" style="2" customWidth="1"/>
    <col min="1571" max="1571" width="36.33203125" style="2" bestFit="1" customWidth="1"/>
    <col min="1572" max="1572" width="19.88671875" style="2" customWidth="1"/>
    <col min="1573" max="1573" width="4.5546875" style="2" customWidth="1"/>
    <col min="1574" max="1574" width="6" style="2" customWidth="1"/>
    <col min="1575" max="1575" width="5.44140625" style="2" customWidth="1"/>
    <col min="1576" max="1576" width="4.6640625" style="2" customWidth="1"/>
    <col min="1577" max="1577" width="6" style="2" customWidth="1"/>
    <col min="1578" max="1785" width="9.109375" style="2"/>
    <col min="1786" max="1786" width="6.33203125" style="2" customWidth="1"/>
    <col min="1787" max="1787" width="14.33203125" style="2" bestFit="1" customWidth="1"/>
    <col min="1788" max="1788" width="49.109375" style="2" bestFit="1" customWidth="1"/>
    <col min="1789" max="1790" width="4.44140625" style="2" customWidth="1"/>
    <col min="1791" max="1791" width="3.6640625" style="2" customWidth="1"/>
    <col min="1792" max="1792" width="3.5546875" style="2" customWidth="1"/>
    <col min="1793" max="1793" width="3.33203125" style="2" customWidth="1"/>
    <col min="1794" max="1794" width="3.5546875" style="2" customWidth="1"/>
    <col min="1795" max="1795" width="3.44140625" style="2" customWidth="1"/>
    <col min="1796" max="1796" width="3.88671875" style="2" bestFit="1" customWidth="1"/>
    <col min="1797" max="1797" width="3.5546875" style="2" customWidth="1"/>
    <col min="1798" max="1798" width="3.33203125" style="2" bestFit="1" customWidth="1"/>
    <col min="1799" max="1799" width="2.88671875" style="2" bestFit="1" customWidth="1"/>
    <col min="1800" max="1800" width="4.33203125" style="2" bestFit="1" customWidth="1"/>
    <col min="1801" max="1801" width="3.88671875" style="2" bestFit="1" customWidth="1"/>
    <col min="1802" max="1802" width="4.109375" style="2" bestFit="1" customWidth="1"/>
    <col min="1803" max="1803" width="3" style="2" bestFit="1" customWidth="1"/>
    <col min="1804" max="1804" width="2.88671875" style="2" bestFit="1" customWidth="1"/>
    <col min="1805" max="1805" width="3.88671875" style="2" bestFit="1" customWidth="1"/>
    <col min="1806" max="1806" width="4.109375" style="2" customWidth="1"/>
    <col min="1807" max="1807" width="3.5546875" style="2" customWidth="1"/>
    <col min="1808" max="1808" width="3.44140625" style="2" customWidth="1"/>
    <col min="1809" max="1809" width="2.88671875" style="2" bestFit="1" customWidth="1"/>
    <col min="1810" max="1810" width="3.6640625" style="2" bestFit="1" customWidth="1"/>
    <col min="1811" max="1811" width="3.88671875" style="2" bestFit="1" customWidth="1"/>
    <col min="1812" max="1812" width="3.33203125" style="2" customWidth="1"/>
    <col min="1813" max="1814" width="3.109375" style="2" bestFit="1" customWidth="1"/>
    <col min="1815" max="1815" width="3.88671875" style="2" bestFit="1" customWidth="1"/>
    <col min="1816" max="1816" width="3.6640625" style="2" bestFit="1" customWidth="1"/>
    <col min="1817" max="1817" width="3.88671875" style="2" bestFit="1" customWidth="1"/>
    <col min="1818" max="1818" width="2.6640625" style="2" bestFit="1" customWidth="1"/>
    <col min="1819" max="1819" width="3" style="2" bestFit="1" customWidth="1"/>
    <col min="1820" max="1821" width="3.5546875" style="2" bestFit="1" customWidth="1"/>
    <col min="1822" max="1822" width="3" style="2" customWidth="1"/>
    <col min="1823" max="1823" width="3.6640625" style="2" bestFit="1" customWidth="1"/>
    <col min="1824" max="1824" width="3.33203125" style="2" customWidth="1"/>
    <col min="1825" max="1825" width="3.5546875" style="2" bestFit="1" customWidth="1"/>
    <col min="1826" max="1826" width="6" style="2" customWidth="1"/>
    <col min="1827" max="1827" width="36.33203125" style="2" bestFit="1" customWidth="1"/>
    <col min="1828" max="1828" width="19.88671875" style="2" customWidth="1"/>
    <col min="1829" max="1829" width="4.5546875" style="2" customWidth="1"/>
    <col min="1830" max="1830" width="6" style="2" customWidth="1"/>
    <col min="1831" max="1831" width="5.44140625" style="2" customWidth="1"/>
    <col min="1832" max="1832" width="4.6640625" style="2" customWidth="1"/>
    <col min="1833" max="1833" width="6" style="2" customWidth="1"/>
    <col min="1834" max="2041" width="9.109375" style="2"/>
    <col min="2042" max="2042" width="6.33203125" style="2" customWidth="1"/>
    <col min="2043" max="2043" width="14.33203125" style="2" bestFit="1" customWidth="1"/>
    <col min="2044" max="2044" width="49.109375" style="2" bestFit="1" customWidth="1"/>
    <col min="2045" max="2046" width="4.44140625" style="2" customWidth="1"/>
    <col min="2047" max="2047" width="3.6640625" style="2" customWidth="1"/>
    <col min="2048" max="2048" width="3.5546875" style="2" customWidth="1"/>
    <col min="2049" max="2049" width="3.33203125" style="2" customWidth="1"/>
    <col min="2050" max="2050" width="3.5546875" style="2" customWidth="1"/>
    <col min="2051" max="2051" width="3.44140625" style="2" customWidth="1"/>
    <col min="2052" max="2052" width="3.88671875" style="2" bestFit="1" customWidth="1"/>
    <col min="2053" max="2053" width="3.5546875" style="2" customWidth="1"/>
    <col min="2054" max="2054" width="3.33203125" style="2" bestFit="1" customWidth="1"/>
    <col min="2055" max="2055" width="2.88671875" style="2" bestFit="1" customWidth="1"/>
    <col min="2056" max="2056" width="4.33203125" style="2" bestFit="1" customWidth="1"/>
    <col min="2057" max="2057" width="3.88671875" style="2" bestFit="1" customWidth="1"/>
    <col min="2058" max="2058" width="4.109375" style="2" bestFit="1" customWidth="1"/>
    <col min="2059" max="2059" width="3" style="2" bestFit="1" customWidth="1"/>
    <col min="2060" max="2060" width="2.88671875" style="2" bestFit="1" customWidth="1"/>
    <col min="2061" max="2061" width="3.88671875" style="2" bestFit="1" customWidth="1"/>
    <col min="2062" max="2062" width="4.109375" style="2" customWidth="1"/>
    <col min="2063" max="2063" width="3.5546875" style="2" customWidth="1"/>
    <col min="2064" max="2064" width="3.44140625" style="2" customWidth="1"/>
    <col min="2065" max="2065" width="2.88671875" style="2" bestFit="1" customWidth="1"/>
    <col min="2066" max="2066" width="3.6640625" style="2" bestFit="1" customWidth="1"/>
    <col min="2067" max="2067" width="3.88671875" style="2" bestFit="1" customWidth="1"/>
    <col min="2068" max="2068" width="3.33203125" style="2" customWidth="1"/>
    <col min="2069" max="2070" width="3.109375" style="2" bestFit="1" customWidth="1"/>
    <col min="2071" max="2071" width="3.88671875" style="2" bestFit="1" customWidth="1"/>
    <col min="2072" max="2072" width="3.6640625" style="2" bestFit="1" customWidth="1"/>
    <col min="2073" max="2073" width="3.88671875" style="2" bestFit="1" customWidth="1"/>
    <col min="2074" max="2074" width="2.6640625" style="2" bestFit="1" customWidth="1"/>
    <col min="2075" max="2075" width="3" style="2" bestFit="1" customWidth="1"/>
    <col min="2076" max="2077" width="3.5546875" style="2" bestFit="1" customWidth="1"/>
    <col min="2078" max="2078" width="3" style="2" customWidth="1"/>
    <col min="2079" max="2079" width="3.6640625" style="2" bestFit="1" customWidth="1"/>
    <col min="2080" max="2080" width="3.33203125" style="2" customWidth="1"/>
    <col min="2081" max="2081" width="3.5546875" style="2" bestFit="1" customWidth="1"/>
    <col min="2082" max="2082" width="6" style="2" customWidth="1"/>
    <col min="2083" max="2083" width="36.33203125" style="2" bestFit="1" customWidth="1"/>
    <col min="2084" max="2084" width="19.88671875" style="2" customWidth="1"/>
    <col min="2085" max="2085" width="4.5546875" style="2" customWidth="1"/>
    <col min="2086" max="2086" width="6" style="2" customWidth="1"/>
    <col min="2087" max="2087" width="5.44140625" style="2" customWidth="1"/>
    <col min="2088" max="2088" width="4.6640625" style="2" customWidth="1"/>
    <col min="2089" max="2089" width="6" style="2" customWidth="1"/>
    <col min="2090" max="2297" width="9.109375" style="2"/>
    <col min="2298" max="2298" width="6.33203125" style="2" customWidth="1"/>
    <col min="2299" max="2299" width="14.33203125" style="2" bestFit="1" customWidth="1"/>
    <col min="2300" max="2300" width="49.109375" style="2" bestFit="1" customWidth="1"/>
    <col min="2301" max="2302" width="4.44140625" style="2" customWidth="1"/>
    <col min="2303" max="2303" width="3.6640625" style="2" customWidth="1"/>
    <col min="2304" max="2304" width="3.5546875" style="2" customWidth="1"/>
    <col min="2305" max="2305" width="3.33203125" style="2" customWidth="1"/>
    <col min="2306" max="2306" width="3.5546875" style="2" customWidth="1"/>
    <col min="2307" max="2307" width="3.44140625" style="2" customWidth="1"/>
    <col min="2308" max="2308" width="3.88671875" style="2" bestFit="1" customWidth="1"/>
    <col min="2309" max="2309" width="3.5546875" style="2" customWidth="1"/>
    <col min="2310" max="2310" width="3.33203125" style="2" bestFit="1" customWidth="1"/>
    <col min="2311" max="2311" width="2.88671875" style="2" bestFit="1" customWidth="1"/>
    <col min="2312" max="2312" width="4.33203125" style="2" bestFit="1" customWidth="1"/>
    <col min="2313" max="2313" width="3.88671875" style="2" bestFit="1" customWidth="1"/>
    <col min="2314" max="2314" width="4.109375" style="2" bestFit="1" customWidth="1"/>
    <col min="2315" max="2315" width="3" style="2" bestFit="1" customWidth="1"/>
    <col min="2316" max="2316" width="2.88671875" style="2" bestFit="1" customWidth="1"/>
    <col min="2317" max="2317" width="3.88671875" style="2" bestFit="1" customWidth="1"/>
    <col min="2318" max="2318" width="4.109375" style="2" customWidth="1"/>
    <col min="2319" max="2319" width="3.5546875" style="2" customWidth="1"/>
    <col min="2320" max="2320" width="3.44140625" style="2" customWidth="1"/>
    <col min="2321" max="2321" width="2.88671875" style="2" bestFit="1" customWidth="1"/>
    <col min="2322" max="2322" width="3.6640625" style="2" bestFit="1" customWidth="1"/>
    <col min="2323" max="2323" width="3.88671875" style="2" bestFit="1" customWidth="1"/>
    <col min="2324" max="2324" width="3.33203125" style="2" customWidth="1"/>
    <col min="2325" max="2326" width="3.109375" style="2" bestFit="1" customWidth="1"/>
    <col min="2327" max="2327" width="3.88671875" style="2" bestFit="1" customWidth="1"/>
    <col min="2328" max="2328" width="3.6640625" style="2" bestFit="1" customWidth="1"/>
    <col min="2329" max="2329" width="3.88671875" style="2" bestFit="1" customWidth="1"/>
    <col min="2330" max="2330" width="2.6640625" style="2" bestFit="1" customWidth="1"/>
    <col min="2331" max="2331" width="3" style="2" bestFit="1" customWidth="1"/>
    <col min="2332" max="2333" width="3.5546875" style="2" bestFit="1" customWidth="1"/>
    <col min="2334" max="2334" width="3" style="2" customWidth="1"/>
    <col min="2335" max="2335" width="3.6640625" style="2" bestFit="1" customWidth="1"/>
    <col min="2336" max="2336" width="3.33203125" style="2" customWidth="1"/>
    <col min="2337" max="2337" width="3.5546875" style="2" bestFit="1" customWidth="1"/>
    <col min="2338" max="2338" width="6" style="2" customWidth="1"/>
    <col min="2339" max="2339" width="36.33203125" style="2" bestFit="1" customWidth="1"/>
    <col min="2340" max="2340" width="19.88671875" style="2" customWidth="1"/>
    <col min="2341" max="2341" width="4.5546875" style="2" customWidth="1"/>
    <col min="2342" max="2342" width="6" style="2" customWidth="1"/>
    <col min="2343" max="2343" width="5.44140625" style="2" customWidth="1"/>
    <col min="2344" max="2344" width="4.6640625" style="2" customWidth="1"/>
    <col min="2345" max="2345" width="6" style="2" customWidth="1"/>
    <col min="2346" max="2553" width="9.109375" style="2"/>
    <col min="2554" max="2554" width="6.33203125" style="2" customWidth="1"/>
    <col min="2555" max="2555" width="14.33203125" style="2" bestFit="1" customWidth="1"/>
    <col min="2556" max="2556" width="49.109375" style="2" bestFit="1" customWidth="1"/>
    <col min="2557" max="2558" width="4.44140625" style="2" customWidth="1"/>
    <col min="2559" max="2559" width="3.6640625" style="2" customWidth="1"/>
    <col min="2560" max="2560" width="3.5546875" style="2" customWidth="1"/>
    <col min="2561" max="2561" width="3.33203125" style="2" customWidth="1"/>
    <col min="2562" max="2562" width="3.5546875" style="2" customWidth="1"/>
    <col min="2563" max="2563" width="3.44140625" style="2" customWidth="1"/>
    <col min="2564" max="2564" width="3.88671875" style="2" bestFit="1" customWidth="1"/>
    <col min="2565" max="2565" width="3.5546875" style="2" customWidth="1"/>
    <col min="2566" max="2566" width="3.33203125" style="2" bestFit="1" customWidth="1"/>
    <col min="2567" max="2567" width="2.88671875" style="2" bestFit="1" customWidth="1"/>
    <col min="2568" max="2568" width="4.33203125" style="2" bestFit="1" customWidth="1"/>
    <col min="2569" max="2569" width="3.88671875" style="2" bestFit="1" customWidth="1"/>
    <col min="2570" max="2570" width="4.109375" style="2" bestFit="1" customWidth="1"/>
    <col min="2571" max="2571" width="3" style="2" bestFit="1" customWidth="1"/>
    <col min="2572" max="2572" width="2.88671875" style="2" bestFit="1" customWidth="1"/>
    <col min="2573" max="2573" width="3.88671875" style="2" bestFit="1" customWidth="1"/>
    <col min="2574" max="2574" width="4.109375" style="2" customWidth="1"/>
    <col min="2575" max="2575" width="3.5546875" style="2" customWidth="1"/>
    <col min="2576" max="2576" width="3.44140625" style="2" customWidth="1"/>
    <col min="2577" max="2577" width="2.88671875" style="2" bestFit="1" customWidth="1"/>
    <col min="2578" max="2578" width="3.6640625" style="2" bestFit="1" customWidth="1"/>
    <col min="2579" max="2579" width="3.88671875" style="2" bestFit="1" customWidth="1"/>
    <col min="2580" max="2580" width="3.33203125" style="2" customWidth="1"/>
    <col min="2581" max="2582" width="3.109375" style="2" bestFit="1" customWidth="1"/>
    <col min="2583" max="2583" width="3.88671875" style="2" bestFit="1" customWidth="1"/>
    <col min="2584" max="2584" width="3.6640625" style="2" bestFit="1" customWidth="1"/>
    <col min="2585" max="2585" width="3.88671875" style="2" bestFit="1" customWidth="1"/>
    <col min="2586" max="2586" width="2.6640625" style="2" bestFit="1" customWidth="1"/>
    <col min="2587" max="2587" width="3" style="2" bestFit="1" customWidth="1"/>
    <col min="2588" max="2589" width="3.5546875" style="2" bestFit="1" customWidth="1"/>
    <col min="2590" max="2590" width="3" style="2" customWidth="1"/>
    <col min="2591" max="2591" width="3.6640625" style="2" bestFit="1" customWidth="1"/>
    <col min="2592" max="2592" width="3.33203125" style="2" customWidth="1"/>
    <col min="2593" max="2593" width="3.5546875" style="2" bestFit="1" customWidth="1"/>
    <col min="2594" max="2594" width="6" style="2" customWidth="1"/>
    <col min="2595" max="2595" width="36.33203125" style="2" bestFit="1" customWidth="1"/>
    <col min="2596" max="2596" width="19.88671875" style="2" customWidth="1"/>
    <col min="2597" max="2597" width="4.5546875" style="2" customWidth="1"/>
    <col min="2598" max="2598" width="6" style="2" customWidth="1"/>
    <col min="2599" max="2599" width="5.44140625" style="2" customWidth="1"/>
    <col min="2600" max="2600" width="4.6640625" style="2" customWidth="1"/>
    <col min="2601" max="2601" width="6" style="2" customWidth="1"/>
    <col min="2602" max="2809" width="9.109375" style="2"/>
    <col min="2810" max="2810" width="6.33203125" style="2" customWidth="1"/>
    <col min="2811" max="2811" width="14.33203125" style="2" bestFit="1" customWidth="1"/>
    <col min="2812" max="2812" width="49.109375" style="2" bestFit="1" customWidth="1"/>
    <col min="2813" max="2814" width="4.44140625" style="2" customWidth="1"/>
    <col min="2815" max="2815" width="3.6640625" style="2" customWidth="1"/>
    <col min="2816" max="2816" width="3.5546875" style="2" customWidth="1"/>
    <col min="2817" max="2817" width="3.33203125" style="2" customWidth="1"/>
    <col min="2818" max="2818" width="3.5546875" style="2" customWidth="1"/>
    <col min="2819" max="2819" width="3.44140625" style="2" customWidth="1"/>
    <col min="2820" max="2820" width="3.88671875" style="2" bestFit="1" customWidth="1"/>
    <col min="2821" max="2821" width="3.5546875" style="2" customWidth="1"/>
    <col min="2822" max="2822" width="3.33203125" style="2" bestFit="1" customWidth="1"/>
    <col min="2823" max="2823" width="2.88671875" style="2" bestFit="1" customWidth="1"/>
    <col min="2824" max="2824" width="4.33203125" style="2" bestFit="1" customWidth="1"/>
    <col min="2825" max="2825" width="3.88671875" style="2" bestFit="1" customWidth="1"/>
    <col min="2826" max="2826" width="4.109375" style="2" bestFit="1" customWidth="1"/>
    <col min="2827" max="2827" width="3" style="2" bestFit="1" customWidth="1"/>
    <col min="2828" max="2828" width="2.88671875" style="2" bestFit="1" customWidth="1"/>
    <col min="2829" max="2829" width="3.88671875" style="2" bestFit="1" customWidth="1"/>
    <col min="2830" max="2830" width="4.109375" style="2" customWidth="1"/>
    <col min="2831" max="2831" width="3.5546875" style="2" customWidth="1"/>
    <col min="2832" max="2832" width="3.44140625" style="2" customWidth="1"/>
    <col min="2833" max="2833" width="2.88671875" style="2" bestFit="1" customWidth="1"/>
    <col min="2834" max="2834" width="3.6640625" style="2" bestFit="1" customWidth="1"/>
    <col min="2835" max="2835" width="3.88671875" style="2" bestFit="1" customWidth="1"/>
    <col min="2836" max="2836" width="3.33203125" style="2" customWidth="1"/>
    <col min="2837" max="2838" width="3.109375" style="2" bestFit="1" customWidth="1"/>
    <col min="2839" max="2839" width="3.88671875" style="2" bestFit="1" customWidth="1"/>
    <col min="2840" max="2840" width="3.6640625" style="2" bestFit="1" customWidth="1"/>
    <col min="2841" max="2841" width="3.88671875" style="2" bestFit="1" customWidth="1"/>
    <col min="2842" max="2842" width="2.6640625" style="2" bestFit="1" customWidth="1"/>
    <col min="2843" max="2843" width="3" style="2" bestFit="1" customWidth="1"/>
    <col min="2844" max="2845" width="3.5546875" style="2" bestFit="1" customWidth="1"/>
    <col min="2846" max="2846" width="3" style="2" customWidth="1"/>
    <col min="2847" max="2847" width="3.6640625" style="2" bestFit="1" customWidth="1"/>
    <col min="2848" max="2848" width="3.33203125" style="2" customWidth="1"/>
    <col min="2849" max="2849" width="3.5546875" style="2" bestFit="1" customWidth="1"/>
    <col min="2850" max="2850" width="6" style="2" customWidth="1"/>
    <col min="2851" max="2851" width="36.33203125" style="2" bestFit="1" customWidth="1"/>
    <col min="2852" max="2852" width="19.88671875" style="2" customWidth="1"/>
    <col min="2853" max="2853" width="4.5546875" style="2" customWidth="1"/>
    <col min="2854" max="2854" width="6" style="2" customWidth="1"/>
    <col min="2855" max="2855" width="5.44140625" style="2" customWidth="1"/>
    <col min="2856" max="2856" width="4.6640625" style="2" customWidth="1"/>
    <col min="2857" max="2857" width="6" style="2" customWidth="1"/>
    <col min="2858" max="3065" width="9.109375" style="2"/>
    <col min="3066" max="3066" width="6.33203125" style="2" customWidth="1"/>
    <col min="3067" max="3067" width="14.33203125" style="2" bestFit="1" customWidth="1"/>
    <col min="3068" max="3068" width="49.109375" style="2" bestFit="1" customWidth="1"/>
    <col min="3069" max="3070" width="4.44140625" style="2" customWidth="1"/>
    <col min="3071" max="3071" width="3.6640625" style="2" customWidth="1"/>
    <col min="3072" max="3072" width="3.5546875" style="2" customWidth="1"/>
    <col min="3073" max="3073" width="3.33203125" style="2" customWidth="1"/>
    <col min="3074" max="3074" width="3.5546875" style="2" customWidth="1"/>
    <col min="3075" max="3075" width="3.44140625" style="2" customWidth="1"/>
    <col min="3076" max="3076" width="3.88671875" style="2" bestFit="1" customWidth="1"/>
    <col min="3077" max="3077" width="3.5546875" style="2" customWidth="1"/>
    <col min="3078" max="3078" width="3.33203125" style="2" bestFit="1" customWidth="1"/>
    <col min="3079" max="3079" width="2.88671875" style="2" bestFit="1" customWidth="1"/>
    <col min="3080" max="3080" width="4.33203125" style="2" bestFit="1" customWidth="1"/>
    <col min="3081" max="3081" width="3.88671875" style="2" bestFit="1" customWidth="1"/>
    <col min="3082" max="3082" width="4.109375" style="2" bestFit="1" customWidth="1"/>
    <col min="3083" max="3083" width="3" style="2" bestFit="1" customWidth="1"/>
    <col min="3084" max="3084" width="2.88671875" style="2" bestFit="1" customWidth="1"/>
    <col min="3085" max="3085" width="3.88671875" style="2" bestFit="1" customWidth="1"/>
    <col min="3086" max="3086" width="4.109375" style="2" customWidth="1"/>
    <col min="3087" max="3087" width="3.5546875" style="2" customWidth="1"/>
    <col min="3088" max="3088" width="3.44140625" style="2" customWidth="1"/>
    <col min="3089" max="3089" width="2.88671875" style="2" bestFit="1" customWidth="1"/>
    <col min="3090" max="3090" width="3.6640625" style="2" bestFit="1" customWidth="1"/>
    <col min="3091" max="3091" width="3.88671875" style="2" bestFit="1" customWidth="1"/>
    <col min="3092" max="3092" width="3.33203125" style="2" customWidth="1"/>
    <col min="3093" max="3094" width="3.109375" style="2" bestFit="1" customWidth="1"/>
    <col min="3095" max="3095" width="3.88671875" style="2" bestFit="1" customWidth="1"/>
    <col min="3096" max="3096" width="3.6640625" style="2" bestFit="1" customWidth="1"/>
    <col min="3097" max="3097" width="3.88671875" style="2" bestFit="1" customWidth="1"/>
    <col min="3098" max="3098" width="2.6640625" style="2" bestFit="1" customWidth="1"/>
    <col min="3099" max="3099" width="3" style="2" bestFit="1" customWidth="1"/>
    <col min="3100" max="3101" width="3.5546875" style="2" bestFit="1" customWidth="1"/>
    <col min="3102" max="3102" width="3" style="2" customWidth="1"/>
    <col min="3103" max="3103" width="3.6640625" style="2" bestFit="1" customWidth="1"/>
    <col min="3104" max="3104" width="3.33203125" style="2" customWidth="1"/>
    <col min="3105" max="3105" width="3.5546875" style="2" bestFit="1" customWidth="1"/>
    <col min="3106" max="3106" width="6" style="2" customWidth="1"/>
    <col min="3107" max="3107" width="36.33203125" style="2" bestFit="1" customWidth="1"/>
    <col min="3108" max="3108" width="19.88671875" style="2" customWidth="1"/>
    <col min="3109" max="3109" width="4.5546875" style="2" customWidth="1"/>
    <col min="3110" max="3110" width="6" style="2" customWidth="1"/>
    <col min="3111" max="3111" width="5.44140625" style="2" customWidth="1"/>
    <col min="3112" max="3112" width="4.6640625" style="2" customWidth="1"/>
    <col min="3113" max="3113" width="6" style="2" customWidth="1"/>
    <col min="3114" max="3321" width="9.109375" style="2"/>
    <col min="3322" max="3322" width="6.33203125" style="2" customWidth="1"/>
    <col min="3323" max="3323" width="14.33203125" style="2" bestFit="1" customWidth="1"/>
    <col min="3324" max="3324" width="49.109375" style="2" bestFit="1" customWidth="1"/>
    <col min="3325" max="3326" width="4.44140625" style="2" customWidth="1"/>
    <col min="3327" max="3327" width="3.6640625" style="2" customWidth="1"/>
    <col min="3328" max="3328" width="3.5546875" style="2" customWidth="1"/>
    <col min="3329" max="3329" width="3.33203125" style="2" customWidth="1"/>
    <col min="3330" max="3330" width="3.5546875" style="2" customWidth="1"/>
    <col min="3331" max="3331" width="3.44140625" style="2" customWidth="1"/>
    <col min="3332" max="3332" width="3.88671875" style="2" bestFit="1" customWidth="1"/>
    <col min="3333" max="3333" width="3.5546875" style="2" customWidth="1"/>
    <col min="3334" max="3334" width="3.33203125" style="2" bestFit="1" customWidth="1"/>
    <col min="3335" max="3335" width="2.88671875" style="2" bestFit="1" customWidth="1"/>
    <col min="3336" max="3336" width="4.33203125" style="2" bestFit="1" customWidth="1"/>
    <col min="3337" max="3337" width="3.88671875" style="2" bestFit="1" customWidth="1"/>
    <col min="3338" max="3338" width="4.109375" style="2" bestFit="1" customWidth="1"/>
    <col min="3339" max="3339" width="3" style="2" bestFit="1" customWidth="1"/>
    <col min="3340" max="3340" width="2.88671875" style="2" bestFit="1" customWidth="1"/>
    <col min="3341" max="3341" width="3.88671875" style="2" bestFit="1" customWidth="1"/>
    <col min="3342" max="3342" width="4.109375" style="2" customWidth="1"/>
    <col min="3343" max="3343" width="3.5546875" style="2" customWidth="1"/>
    <col min="3344" max="3344" width="3.44140625" style="2" customWidth="1"/>
    <col min="3345" max="3345" width="2.88671875" style="2" bestFit="1" customWidth="1"/>
    <col min="3346" max="3346" width="3.6640625" style="2" bestFit="1" customWidth="1"/>
    <col min="3347" max="3347" width="3.88671875" style="2" bestFit="1" customWidth="1"/>
    <col min="3348" max="3348" width="3.33203125" style="2" customWidth="1"/>
    <col min="3349" max="3350" width="3.109375" style="2" bestFit="1" customWidth="1"/>
    <col min="3351" max="3351" width="3.88671875" style="2" bestFit="1" customWidth="1"/>
    <col min="3352" max="3352" width="3.6640625" style="2" bestFit="1" customWidth="1"/>
    <col min="3353" max="3353" width="3.88671875" style="2" bestFit="1" customWidth="1"/>
    <col min="3354" max="3354" width="2.6640625" style="2" bestFit="1" customWidth="1"/>
    <col min="3355" max="3355" width="3" style="2" bestFit="1" customWidth="1"/>
    <col min="3356" max="3357" width="3.5546875" style="2" bestFit="1" customWidth="1"/>
    <col min="3358" max="3358" width="3" style="2" customWidth="1"/>
    <col min="3359" max="3359" width="3.6640625" style="2" bestFit="1" customWidth="1"/>
    <col min="3360" max="3360" width="3.33203125" style="2" customWidth="1"/>
    <col min="3361" max="3361" width="3.5546875" style="2" bestFit="1" customWidth="1"/>
    <col min="3362" max="3362" width="6" style="2" customWidth="1"/>
    <col min="3363" max="3363" width="36.33203125" style="2" bestFit="1" customWidth="1"/>
    <col min="3364" max="3364" width="19.88671875" style="2" customWidth="1"/>
    <col min="3365" max="3365" width="4.5546875" style="2" customWidth="1"/>
    <col min="3366" max="3366" width="6" style="2" customWidth="1"/>
    <col min="3367" max="3367" width="5.44140625" style="2" customWidth="1"/>
    <col min="3368" max="3368" width="4.6640625" style="2" customWidth="1"/>
    <col min="3369" max="3369" width="6" style="2" customWidth="1"/>
    <col min="3370" max="3577" width="9.109375" style="2"/>
    <col min="3578" max="3578" width="6.33203125" style="2" customWidth="1"/>
    <col min="3579" max="3579" width="14.33203125" style="2" bestFit="1" customWidth="1"/>
    <col min="3580" max="3580" width="49.109375" style="2" bestFit="1" customWidth="1"/>
    <col min="3581" max="3582" width="4.44140625" style="2" customWidth="1"/>
    <col min="3583" max="3583" width="3.6640625" style="2" customWidth="1"/>
    <col min="3584" max="3584" width="3.5546875" style="2" customWidth="1"/>
    <col min="3585" max="3585" width="3.33203125" style="2" customWidth="1"/>
    <col min="3586" max="3586" width="3.5546875" style="2" customWidth="1"/>
    <col min="3587" max="3587" width="3.44140625" style="2" customWidth="1"/>
    <col min="3588" max="3588" width="3.88671875" style="2" bestFit="1" customWidth="1"/>
    <col min="3589" max="3589" width="3.5546875" style="2" customWidth="1"/>
    <col min="3590" max="3590" width="3.33203125" style="2" bestFit="1" customWidth="1"/>
    <col min="3591" max="3591" width="2.88671875" style="2" bestFit="1" customWidth="1"/>
    <col min="3592" max="3592" width="4.33203125" style="2" bestFit="1" customWidth="1"/>
    <col min="3593" max="3593" width="3.88671875" style="2" bestFit="1" customWidth="1"/>
    <col min="3594" max="3594" width="4.109375" style="2" bestFit="1" customWidth="1"/>
    <col min="3595" max="3595" width="3" style="2" bestFit="1" customWidth="1"/>
    <col min="3596" max="3596" width="2.88671875" style="2" bestFit="1" customWidth="1"/>
    <col min="3597" max="3597" width="3.88671875" style="2" bestFit="1" customWidth="1"/>
    <col min="3598" max="3598" width="4.109375" style="2" customWidth="1"/>
    <col min="3599" max="3599" width="3.5546875" style="2" customWidth="1"/>
    <col min="3600" max="3600" width="3.44140625" style="2" customWidth="1"/>
    <col min="3601" max="3601" width="2.88671875" style="2" bestFit="1" customWidth="1"/>
    <col min="3602" max="3602" width="3.6640625" style="2" bestFit="1" customWidth="1"/>
    <col min="3603" max="3603" width="3.88671875" style="2" bestFit="1" customWidth="1"/>
    <col min="3604" max="3604" width="3.33203125" style="2" customWidth="1"/>
    <col min="3605" max="3606" width="3.109375" style="2" bestFit="1" customWidth="1"/>
    <col min="3607" max="3607" width="3.88671875" style="2" bestFit="1" customWidth="1"/>
    <col min="3608" max="3608" width="3.6640625" style="2" bestFit="1" customWidth="1"/>
    <col min="3609" max="3609" width="3.88671875" style="2" bestFit="1" customWidth="1"/>
    <col min="3610" max="3610" width="2.6640625" style="2" bestFit="1" customWidth="1"/>
    <col min="3611" max="3611" width="3" style="2" bestFit="1" customWidth="1"/>
    <col min="3612" max="3613" width="3.5546875" style="2" bestFit="1" customWidth="1"/>
    <col min="3614" max="3614" width="3" style="2" customWidth="1"/>
    <col min="3615" max="3615" width="3.6640625" style="2" bestFit="1" customWidth="1"/>
    <col min="3616" max="3616" width="3.33203125" style="2" customWidth="1"/>
    <col min="3617" max="3617" width="3.5546875" style="2" bestFit="1" customWidth="1"/>
    <col min="3618" max="3618" width="6" style="2" customWidth="1"/>
    <col min="3619" max="3619" width="36.33203125" style="2" bestFit="1" customWidth="1"/>
    <col min="3620" max="3620" width="19.88671875" style="2" customWidth="1"/>
    <col min="3621" max="3621" width="4.5546875" style="2" customWidth="1"/>
    <col min="3622" max="3622" width="6" style="2" customWidth="1"/>
    <col min="3623" max="3623" width="5.44140625" style="2" customWidth="1"/>
    <col min="3624" max="3624" width="4.6640625" style="2" customWidth="1"/>
    <col min="3625" max="3625" width="6" style="2" customWidth="1"/>
    <col min="3626" max="3833" width="9.109375" style="2"/>
    <col min="3834" max="3834" width="6.33203125" style="2" customWidth="1"/>
    <col min="3835" max="3835" width="14.33203125" style="2" bestFit="1" customWidth="1"/>
    <col min="3836" max="3836" width="49.109375" style="2" bestFit="1" customWidth="1"/>
    <col min="3837" max="3838" width="4.44140625" style="2" customWidth="1"/>
    <col min="3839" max="3839" width="3.6640625" style="2" customWidth="1"/>
    <col min="3840" max="3840" width="3.5546875" style="2" customWidth="1"/>
    <col min="3841" max="3841" width="3.33203125" style="2" customWidth="1"/>
    <col min="3842" max="3842" width="3.5546875" style="2" customWidth="1"/>
    <col min="3843" max="3843" width="3.44140625" style="2" customWidth="1"/>
    <col min="3844" max="3844" width="3.88671875" style="2" bestFit="1" customWidth="1"/>
    <col min="3845" max="3845" width="3.5546875" style="2" customWidth="1"/>
    <col min="3846" max="3846" width="3.33203125" style="2" bestFit="1" customWidth="1"/>
    <col min="3847" max="3847" width="2.88671875" style="2" bestFit="1" customWidth="1"/>
    <col min="3848" max="3848" width="4.33203125" style="2" bestFit="1" customWidth="1"/>
    <col min="3849" max="3849" width="3.88671875" style="2" bestFit="1" customWidth="1"/>
    <col min="3850" max="3850" width="4.109375" style="2" bestFit="1" customWidth="1"/>
    <col min="3851" max="3851" width="3" style="2" bestFit="1" customWidth="1"/>
    <col min="3852" max="3852" width="2.88671875" style="2" bestFit="1" customWidth="1"/>
    <col min="3853" max="3853" width="3.88671875" style="2" bestFit="1" customWidth="1"/>
    <col min="3854" max="3854" width="4.109375" style="2" customWidth="1"/>
    <col min="3855" max="3855" width="3.5546875" style="2" customWidth="1"/>
    <col min="3856" max="3856" width="3.44140625" style="2" customWidth="1"/>
    <col min="3857" max="3857" width="2.88671875" style="2" bestFit="1" customWidth="1"/>
    <col min="3858" max="3858" width="3.6640625" style="2" bestFit="1" customWidth="1"/>
    <col min="3859" max="3859" width="3.88671875" style="2" bestFit="1" customWidth="1"/>
    <col min="3860" max="3860" width="3.33203125" style="2" customWidth="1"/>
    <col min="3861" max="3862" width="3.109375" style="2" bestFit="1" customWidth="1"/>
    <col min="3863" max="3863" width="3.88671875" style="2" bestFit="1" customWidth="1"/>
    <col min="3864" max="3864" width="3.6640625" style="2" bestFit="1" customWidth="1"/>
    <col min="3865" max="3865" width="3.88671875" style="2" bestFit="1" customWidth="1"/>
    <col min="3866" max="3866" width="2.6640625" style="2" bestFit="1" customWidth="1"/>
    <col min="3867" max="3867" width="3" style="2" bestFit="1" customWidth="1"/>
    <col min="3868" max="3869" width="3.5546875" style="2" bestFit="1" customWidth="1"/>
    <col min="3870" max="3870" width="3" style="2" customWidth="1"/>
    <col min="3871" max="3871" width="3.6640625" style="2" bestFit="1" customWidth="1"/>
    <col min="3872" max="3872" width="3.33203125" style="2" customWidth="1"/>
    <col min="3873" max="3873" width="3.5546875" style="2" bestFit="1" customWidth="1"/>
    <col min="3874" max="3874" width="6" style="2" customWidth="1"/>
    <col min="3875" max="3875" width="36.33203125" style="2" bestFit="1" customWidth="1"/>
    <col min="3876" max="3876" width="19.88671875" style="2" customWidth="1"/>
    <col min="3877" max="3877" width="4.5546875" style="2" customWidth="1"/>
    <col min="3878" max="3878" width="6" style="2" customWidth="1"/>
    <col min="3879" max="3879" width="5.44140625" style="2" customWidth="1"/>
    <col min="3880" max="3880" width="4.6640625" style="2" customWidth="1"/>
    <col min="3881" max="3881" width="6" style="2" customWidth="1"/>
    <col min="3882" max="4089" width="9.109375" style="2"/>
    <col min="4090" max="4090" width="6.33203125" style="2" customWidth="1"/>
    <col min="4091" max="4091" width="14.33203125" style="2" bestFit="1" customWidth="1"/>
    <col min="4092" max="4092" width="49.109375" style="2" bestFit="1" customWidth="1"/>
    <col min="4093" max="4094" width="4.44140625" style="2" customWidth="1"/>
    <col min="4095" max="4095" width="3.6640625" style="2" customWidth="1"/>
    <col min="4096" max="4096" width="3.5546875" style="2" customWidth="1"/>
    <col min="4097" max="4097" width="3.33203125" style="2" customWidth="1"/>
    <col min="4098" max="4098" width="3.5546875" style="2" customWidth="1"/>
    <col min="4099" max="4099" width="3.44140625" style="2" customWidth="1"/>
    <col min="4100" max="4100" width="3.88671875" style="2" bestFit="1" customWidth="1"/>
    <col min="4101" max="4101" width="3.5546875" style="2" customWidth="1"/>
    <col min="4102" max="4102" width="3.33203125" style="2" bestFit="1" customWidth="1"/>
    <col min="4103" max="4103" width="2.88671875" style="2" bestFit="1" customWidth="1"/>
    <col min="4104" max="4104" width="4.33203125" style="2" bestFit="1" customWidth="1"/>
    <col min="4105" max="4105" width="3.88671875" style="2" bestFit="1" customWidth="1"/>
    <col min="4106" max="4106" width="4.109375" style="2" bestFit="1" customWidth="1"/>
    <col min="4107" max="4107" width="3" style="2" bestFit="1" customWidth="1"/>
    <col min="4108" max="4108" width="2.88671875" style="2" bestFit="1" customWidth="1"/>
    <col min="4109" max="4109" width="3.88671875" style="2" bestFit="1" customWidth="1"/>
    <col min="4110" max="4110" width="4.109375" style="2" customWidth="1"/>
    <col min="4111" max="4111" width="3.5546875" style="2" customWidth="1"/>
    <col min="4112" max="4112" width="3.44140625" style="2" customWidth="1"/>
    <col min="4113" max="4113" width="2.88671875" style="2" bestFit="1" customWidth="1"/>
    <col min="4114" max="4114" width="3.6640625" style="2" bestFit="1" customWidth="1"/>
    <col min="4115" max="4115" width="3.88671875" style="2" bestFit="1" customWidth="1"/>
    <col min="4116" max="4116" width="3.33203125" style="2" customWidth="1"/>
    <col min="4117" max="4118" width="3.109375" style="2" bestFit="1" customWidth="1"/>
    <col min="4119" max="4119" width="3.88671875" style="2" bestFit="1" customWidth="1"/>
    <col min="4120" max="4120" width="3.6640625" style="2" bestFit="1" customWidth="1"/>
    <col min="4121" max="4121" width="3.88671875" style="2" bestFit="1" customWidth="1"/>
    <col min="4122" max="4122" width="2.6640625" style="2" bestFit="1" customWidth="1"/>
    <col min="4123" max="4123" width="3" style="2" bestFit="1" customWidth="1"/>
    <col min="4124" max="4125" width="3.5546875" style="2" bestFit="1" customWidth="1"/>
    <col min="4126" max="4126" width="3" style="2" customWidth="1"/>
    <col min="4127" max="4127" width="3.6640625" style="2" bestFit="1" customWidth="1"/>
    <col min="4128" max="4128" width="3.33203125" style="2" customWidth="1"/>
    <col min="4129" max="4129" width="3.5546875" style="2" bestFit="1" customWidth="1"/>
    <col min="4130" max="4130" width="6" style="2" customWidth="1"/>
    <col min="4131" max="4131" width="36.33203125" style="2" bestFit="1" customWidth="1"/>
    <col min="4132" max="4132" width="19.88671875" style="2" customWidth="1"/>
    <col min="4133" max="4133" width="4.5546875" style="2" customWidth="1"/>
    <col min="4134" max="4134" width="6" style="2" customWidth="1"/>
    <col min="4135" max="4135" width="5.44140625" style="2" customWidth="1"/>
    <col min="4136" max="4136" width="4.6640625" style="2" customWidth="1"/>
    <col min="4137" max="4137" width="6" style="2" customWidth="1"/>
    <col min="4138" max="4345" width="9.109375" style="2"/>
    <col min="4346" max="4346" width="6.33203125" style="2" customWidth="1"/>
    <col min="4347" max="4347" width="14.33203125" style="2" bestFit="1" customWidth="1"/>
    <col min="4348" max="4348" width="49.109375" style="2" bestFit="1" customWidth="1"/>
    <col min="4349" max="4350" width="4.44140625" style="2" customWidth="1"/>
    <col min="4351" max="4351" width="3.6640625" style="2" customWidth="1"/>
    <col min="4352" max="4352" width="3.5546875" style="2" customWidth="1"/>
    <col min="4353" max="4353" width="3.33203125" style="2" customWidth="1"/>
    <col min="4354" max="4354" width="3.5546875" style="2" customWidth="1"/>
    <col min="4355" max="4355" width="3.44140625" style="2" customWidth="1"/>
    <col min="4356" max="4356" width="3.88671875" style="2" bestFit="1" customWidth="1"/>
    <col min="4357" max="4357" width="3.5546875" style="2" customWidth="1"/>
    <col min="4358" max="4358" width="3.33203125" style="2" bestFit="1" customWidth="1"/>
    <col min="4359" max="4359" width="2.88671875" style="2" bestFit="1" customWidth="1"/>
    <col min="4360" max="4360" width="4.33203125" style="2" bestFit="1" customWidth="1"/>
    <col min="4361" max="4361" width="3.88671875" style="2" bestFit="1" customWidth="1"/>
    <col min="4362" max="4362" width="4.109375" style="2" bestFit="1" customWidth="1"/>
    <col min="4363" max="4363" width="3" style="2" bestFit="1" customWidth="1"/>
    <col min="4364" max="4364" width="2.88671875" style="2" bestFit="1" customWidth="1"/>
    <col min="4365" max="4365" width="3.88671875" style="2" bestFit="1" customWidth="1"/>
    <col min="4366" max="4366" width="4.109375" style="2" customWidth="1"/>
    <col min="4367" max="4367" width="3.5546875" style="2" customWidth="1"/>
    <col min="4368" max="4368" width="3.44140625" style="2" customWidth="1"/>
    <col min="4369" max="4369" width="2.88671875" style="2" bestFit="1" customWidth="1"/>
    <col min="4370" max="4370" width="3.6640625" style="2" bestFit="1" customWidth="1"/>
    <col min="4371" max="4371" width="3.88671875" style="2" bestFit="1" customWidth="1"/>
    <col min="4372" max="4372" width="3.33203125" style="2" customWidth="1"/>
    <col min="4373" max="4374" width="3.109375" style="2" bestFit="1" customWidth="1"/>
    <col min="4375" max="4375" width="3.88671875" style="2" bestFit="1" customWidth="1"/>
    <col min="4376" max="4376" width="3.6640625" style="2" bestFit="1" customWidth="1"/>
    <col min="4377" max="4377" width="3.88671875" style="2" bestFit="1" customWidth="1"/>
    <col min="4378" max="4378" width="2.6640625" style="2" bestFit="1" customWidth="1"/>
    <col min="4379" max="4379" width="3" style="2" bestFit="1" customWidth="1"/>
    <col min="4380" max="4381" width="3.5546875" style="2" bestFit="1" customWidth="1"/>
    <col min="4382" max="4382" width="3" style="2" customWidth="1"/>
    <col min="4383" max="4383" width="3.6640625" style="2" bestFit="1" customWidth="1"/>
    <col min="4384" max="4384" width="3.33203125" style="2" customWidth="1"/>
    <col min="4385" max="4385" width="3.5546875" style="2" bestFit="1" customWidth="1"/>
    <col min="4386" max="4386" width="6" style="2" customWidth="1"/>
    <col min="4387" max="4387" width="36.33203125" style="2" bestFit="1" customWidth="1"/>
    <col min="4388" max="4388" width="19.88671875" style="2" customWidth="1"/>
    <col min="4389" max="4389" width="4.5546875" style="2" customWidth="1"/>
    <col min="4390" max="4390" width="6" style="2" customWidth="1"/>
    <col min="4391" max="4391" width="5.44140625" style="2" customWidth="1"/>
    <col min="4392" max="4392" width="4.6640625" style="2" customWidth="1"/>
    <col min="4393" max="4393" width="6" style="2" customWidth="1"/>
    <col min="4394" max="4601" width="9.109375" style="2"/>
    <col min="4602" max="4602" width="6.33203125" style="2" customWidth="1"/>
    <col min="4603" max="4603" width="14.33203125" style="2" bestFit="1" customWidth="1"/>
    <col min="4604" max="4604" width="49.109375" style="2" bestFit="1" customWidth="1"/>
    <col min="4605" max="4606" width="4.44140625" style="2" customWidth="1"/>
    <col min="4607" max="4607" width="3.6640625" style="2" customWidth="1"/>
    <col min="4608" max="4608" width="3.5546875" style="2" customWidth="1"/>
    <col min="4609" max="4609" width="3.33203125" style="2" customWidth="1"/>
    <col min="4610" max="4610" width="3.5546875" style="2" customWidth="1"/>
    <col min="4611" max="4611" width="3.44140625" style="2" customWidth="1"/>
    <col min="4612" max="4612" width="3.88671875" style="2" bestFit="1" customWidth="1"/>
    <col min="4613" max="4613" width="3.5546875" style="2" customWidth="1"/>
    <col min="4614" max="4614" width="3.33203125" style="2" bestFit="1" customWidth="1"/>
    <col min="4615" max="4615" width="2.88671875" style="2" bestFit="1" customWidth="1"/>
    <col min="4616" max="4616" width="4.33203125" style="2" bestFit="1" customWidth="1"/>
    <col min="4617" max="4617" width="3.88671875" style="2" bestFit="1" customWidth="1"/>
    <col min="4618" max="4618" width="4.109375" style="2" bestFit="1" customWidth="1"/>
    <col min="4619" max="4619" width="3" style="2" bestFit="1" customWidth="1"/>
    <col min="4620" max="4620" width="2.88671875" style="2" bestFit="1" customWidth="1"/>
    <col min="4621" max="4621" width="3.88671875" style="2" bestFit="1" customWidth="1"/>
    <col min="4622" max="4622" width="4.109375" style="2" customWidth="1"/>
    <col min="4623" max="4623" width="3.5546875" style="2" customWidth="1"/>
    <col min="4624" max="4624" width="3.44140625" style="2" customWidth="1"/>
    <col min="4625" max="4625" width="2.88671875" style="2" bestFit="1" customWidth="1"/>
    <col min="4626" max="4626" width="3.6640625" style="2" bestFit="1" customWidth="1"/>
    <col min="4627" max="4627" width="3.88671875" style="2" bestFit="1" customWidth="1"/>
    <col min="4628" max="4628" width="3.33203125" style="2" customWidth="1"/>
    <col min="4629" max="4630" width="3.109375" style="2" bestFit="1" customWidth="1"/>
    <col min="4631" max="4631" width="3.88671875" style="2" bestFit="1" customWidth="1"/>
    <col min="4632" max="4632" width="3.6640625" style="2" bestFit="1" customWidth="1"/>
    <col min="4633" max="4633" width="3.88671875" style="2" bestFit="1" customWidth="1"/>
    <col min="4634" max="4634" width="2.6640625" style="2" bestFit="1" customWidth="1"/>
    <col min="4635" max="4635" width="3" style="2" bestFit="1" customWidth="1"/>
    <col min="4636" max="4637" width="3.5546875" style="2" bestFit="1" customWidth="1"/>
    <col min="4638" max="4638" width="3" style="2" customWidth="1"/>
    <col min="4639" max="4639" width="3.6640625" style="2" bestFit="1" customWidth="1"/>
    <col min="4640" max="4640" width="3.33203125" style="2" customWidth="1"/>
    <col min="4641" max="4641" width="3.5546875" style="2" bestFit="1" customWidth="1"/>
    <col min="4642" max="4642" width="6" style="2" customWidth="1"/>
    <col min="4643" max="4643" width="36.33203125" style="2" bestFit="1" customWidth="1"/>
    <col min="4644" max="4644" width="19.88671875" style="2" customWidth="1"/>
    <col min="4645" max="4645" width="4.5546875" style="2" customWidth="1"/>
    <col min="4646" max="4646" width="6" style="2" customWidth="1"/>
    <col min="4647" max="4647" width="5.44140625" style="2" customWidth="1"/>
    <col min="4648" max="4648" width="4.6640625" style="2" customWidth="1"/>
    <col min="4649" max="4649" width="6" style="2" customWidth="1"/>
    <col min="4650" max="4857" width="9.109375" style="2"/>
    <col min="4858" max="4858" width="6.33203125" style="2" customWidth="1"/>
    <col min="4859" max="4859" width="14.33203125" style="2" bestFit="1" customWidth="1"/>
    <col min="4860" max="4860" width="49.109375" style="2" bestFit="1" customWidth="1"/>
    <col min="4861" max="4862" width="4.44140625" style="2" customWidth="1"/>
    <col min="4863" max="4863" width="3.6640625" style="2" customWidth="1"/>
    <col min="4864" max="4864" width="3.5546875" style="2" customWidth="1"/>
    <col min="4865" max="4865" width="3.33203125" style="2" customWidth="1"/>
    <col min="4866" max="4866" width="3.5546875" style="2" customWidth="1"/>
    <col min="4867" max="4867" width="3.44140625" style="2" customWidth="1"/>
    <col min="4868" max="4868" width="3.88671875" style="2" bestFit="1" customWidth="1"/>
    <col min="4869" max="4869" width="3.5546875" style="2" customWidth="1"/>
    <col min="4870" max="4870" width="3.33203125" style="2" bestFit="1" customWidth="1"/>
    <col min="4871" max="4871" width="2.88671875" style="2" bestFit="1" customWidth="1"/>
    <col min="4872" max="4872" width="4.33203125" style="2" bestFit="1" customWidth="1"/>
    <col min="4873" max="4873" width="3.88671875" style="2" bestFit="1" customWidth="1"/>
    <col min="4874" max="4874" width="4.109375" style="2" bestFit="1" customWidth="1"/>
    <col min="4875" max="4875" width="3" style="2" bestFit="1" customWidth="1"/>
    <col min="4876" max="4876" width="2.88671875" style="2" bestFit="1" customWidth="1"/>
    <col min="4877" max="4877" width="3.88671875" style="2" bestFit="1" customWidth="1"/>
    <col min="4878" max="4878" width="4.109375" style="2" customWidth="1"/>
    <col min="4879" max="4879" width="3.5546875" style="2" customWidth="1"/>
    <col min="4880" max="4880" width="3.44140625" style="2" customWidth="1"/>
    <col min="4881" max="4881" width="2.88671875" style="2" bestFit="1" customWidth="1"/>
    <col min="4882" max="4882" width="3.6640625" style="2" bestFit="1" customWidth="1"/>
    <col min="4883" max="4883" width="3.88671875" style="2" bestFit="1" customWidth="1"/>
    <col min="4884" max="4884" width="3.33203125" style="2" customWidth="1"/>
    <col min="4885" max="4886" width="3.109375" style="2" bestFit="1" customWidth="1"/>
    <col min="4887" max="4887" width="3.88671875" style="2" bestFit="1" customWidth="1"/>
    <col min="4888" max="4888" width="3.6640625" style="2" bestFit="1" customWidth="1"/>
    <col min="4889" max="4889" width="3.88671875" style="2" bestFit="1" customWidth="1"/>
    <col min="4890" max="4890" width="2.6640625" style="2" bestFit="1" customWidth="1"/>
    <col min="4891" max="4891" width="3" style="2" bestFit="1" customWidth="1"/>
    <col min="4892" max="4893" width="3.5546875" style="2" bestFit="1" customWidth="1"/>
    <col min="4894" max="4894" width="3" style="2" customWidth="1"/>
    <col min="4895" max="4895" width="3.6640625" style="2" bestFit="1" customWidth="1"/>
    <col min="4896" max="4896" width="3.33203125" style="2" customWidth="1"/>
    <col min="4897" max="4897" width="3.5546875" style="2" bestFit="1" customWidth="1"/>
    <col min="4898" max="4898" width="6" style="2" customWidth="1"/>
    <col min="4899" max="4899" width="36.33203125" style="2" bestFit="1" customWidth="1"/>
    <col min="4900" max="4900" width="19.88671875" style="2" customWidth="1"/>
    <col min="4901" max="4901" width="4.5546875" style="2" customWidth="1"/>
    <col min="4902" max="4902" width="6" style="2" customWidth="1"/>
    <col min="4903" max="4903" width="5.44140625" style="2" customWidth="1"/>
    <col min="4904" max="4904" width="4.6640625" style="2" customWidth="1"/>
    <col min="4905" max="4905" width="6" style="2" customWidth="1"/>
    <col min="4906" max="5113" width="9.109375" style="2"/>
    <col min="5114" max="5114" width="6.33203125" style="2" customWidth="1"/>
    <col min="5115" max="5115" width="14.33203125" style="2" bestFit="1" customWidth="1"/>
    <col min="5116" max="5116" width="49.109375" style="2" bestFit="1" customWidth="1"/>
    <col min="5117" max="5118" width="4.44140625" style="2" customWidth="1"/>
    <col min="5119" max="5119" width="3.6640625" style="2" customWidth="1"/>
    <col min="5120" max="5120" width="3.5546875" style="2" customWidth="1"/>
    <col min="5121" max="5121" width="3.33203125" style="2" customWidth="1"/>
    <col min="5122" max="5122" width="3.5546875" style="2" customWidth="1"/>
    <col min="5123" max="5123" width="3.44140625" style="2" customWidth="1"/>
    <col min="5124" max="5124" width="3.88671875" style="2" bestFit="1" customWidth="1"/>
    <col min="5125" max="5125" width="3.5546875" style="2" customWidth="1"/>
    <col min="5126" max="5126" width="3.33203125" style="2" bestFit="1" customWidth="1"/>
    <col min="5127" max="5127" width="2.88671875" style="2" bestFit="1" customWidth="1"/>
    <col min="5128" max="5128" width="4.33203125" style="2" bestFit="1" customWidth="1"/>
    <col min="5129" max="5129" width="3.88671875" style="2" bestFit="1" customWidth="1"/>
    <col min="5130" max="5130" width="4.109375" style="2" bestFit="1" customWidth="1"/>
    <col min="5131" max="5131" width="3" style="2" bestFit="1" customWidth="1"/>
    <col min="5132" max="5132" width="2.88671875" style="2" bestFit="1" customWidth="1"/>
    <col min="5133" max="5133" width="3.88671875" style="2" bestFit="1" customWidth="1"/>
    <col min="5134" max="5134" width="4.109375" style="2" customWidth="1"/>
    <col min="5135" max="5135" width="3.5546875" style="2" customWidth="1"/>
    <col min="5136" max="5136" width="3.44140625" style="2" customWidth="1"/>
    <col min="5137" max="5137" width="2.88671875" style="2" bestFit="1" customWidth="1"/>
    <col min="5138" max="5138" width="3.6640625" style="2" bestFit="1" customWidth="1"/>
    <col min="5139" max="5139" width="3.88671875" style="2" bestFit="1" customWidth="1"/>
    <col min="5140" max="5140" width="3.33203125" style="2" customWidth="1"/>
    <col min="5141" max="5142" width="3.109375" style="2" bestFit="1" customWidth="1"/>
    <col min="5143" max="5143" width="3.88671875" style="2" bestFit="1" customWidth="1"/>
    <col min="5144" max="5144" width="3.6640625" style="2" bestFit="1" customWidth="1"/>
    <col min="5145" max="5145" width="3.88671875" style="2" bestFit="1" customWidth="1"/>
    <col min="5146" max="5146" width="2.6640625" style="2" bestFit="1" customWidth="1"/>
    <col min="5147" max="5147" width="3" style="2" bestFit="1" customWidth="1"/>
    <col min="5148" max="5149" width="3.5546875" style="2" bestFit="1" customWidth="1"/>
    <col min="5150" max="5150" width="3" style="2" customWidth="1"/>
    <col min="5151" max="5151" width="3.6640625" style="2" bestFit="1" customWidth="1"/>
    <col min="5152" max="5152" width="3.33203125" style="2" customWidth="1"/>
    <col min="5153" max="5153" width="3.5546875" style="2" bestFit="1" customWidth="1"/>
    <col min="5154" max="5154" width="6" style="2" customWidth="1"/>
    <col min="5155" max="5155" width="36.33203125" style="2" bestFit="1" customWidth="1"/>
    <col min="5156" max="5156" width="19.88671875" style="2" customWidth="1"/>
    <col min="5157" max="5157" width="4.5546875" style="2" customWidth="1"/>
    <col min="5158" max="5158" width="6" style="2" customWidth="1"/>
    <col min="5159" max="5159" width="5.44140625" style="2" customWidth="1"/>
    <col min="5160" max="5160" width="4.6640625" style="2" customWidth="1"/>
    <col min="5161" max="5161" width="6" style="2" customWidth="1"/>
    <col min="5162" max="5369" width="9.109375" style="2"/>
    <col min="5370" max="5370" width="6.33203125" style="2" customWidth="1"/>
    <col min="5371" max="5371" width="14.33203125" style="2" bestFit="1" customWidth="1"/>
    <col min="5372" max="5372" width="49.109375" style="2" bestFit="1" customWidth="1"/>
    <col min="5373" max="5374" width="4.44140625" style="2" customWidth="1"/>
    <col min="5375" max="5375" width="3.6640625" style="2" customWidth="1"/>
    <col min="5376" max="5376" width="3.5546875" style="2" customWidth="1"/>
    <col min="5377" max="5377" width="3.33203125" style="2" customWidth="1"/>
    <col min="5378" max="5378" width="3.5546875" style="2" customWidth="1"/>
    <col min="5379" max="5379" width="3.44140625" style="2" customWidth="1"/>
    <col min="5380" max="5380" width="3.88671875" style="2" bestFit="1" customWidth="1"/>
    <col min="5381" max="5381" width="3.5546875" style="2" customWidth="1"/>
    <col min="5382" max="5382" width="3.33203125" style="2" bestFit="1" customWidth="1"/>
    <col min="5383" max="5383" width="2.88671875" style="2" bestFit="1" customWidth="1"/>
    <col min="5384" max="5384" width="4.33203125" style="2" bestFit="1" customWidth="1"/>
    <col min="5385" max="5385" width="3.88671875" style="2" bestFit="1" customWidth="1"/>
    <col min="5386" max="5386" width="4.109375" style="2" bestFit="1" customWidth="1"/>
    <col min="5387" max="5387" width="3" style="2" bestFit="1" customWidth="1"/>
    <col min="5388" max="5388" width="2.88671875" style="2" bestFit="1" customWidth="1"/>
    <col min="5389" max="5389" width="3.88671875" style="2" bestFit="1" customWidth="1"/>
    <col min="5390" max="5390" width="4.109375" style="2" customWidth="1"/>
    <col min="5391" max="5391" width="3.5546875" style="2" customWidth="1"/>
    <col min="5392" max="5392" width="3.44140625" style="2" customWidth="1"/>
    <col min="5393" max="5393" width="2.88671875" style="2" bestFit="1" customWidth="1"/>
    <col min="5394" max="5394" width="3.6640625" style="2" bestFit="1" customWidth="1"/>
    <col min="5395" max="5395" width="3.88671875" style="2" bestFit="1" customWidth="1"/>
    <col min="5396" max="5396" width="3.33203125" style="2" customWidth="1"/>
    <col min="5397" max="5398" width="3.109375" style="2" bestFit="1" customWidth="1"/>
    <col min="5399" max="5399" width="3.88671875" style="2" bestFit="1" customWidth="1"/>
    <col min="5400" max="5400" width="3.6640625" style="2" bestFit="1" customWidth="1"/>
    <col min="5401" max="5401" width="3.88671875" style="2" bestFit="1" customWidth="1"/>
    <col min="5402" max="5402" width="2.6640625" style="2" bestFit="1" customWidth="1"/>
    <col min="5403" max="5403" width="3" style="2" bestFit="1" customWidth="1"/>
    <col min="5404" max="5405" width="3.5546875" style="2" bestFit="1" customWidth="1"/>
    <col min="5406" max="5406" width="3" style="2" customWidth="1"/>
    <col min="5407" max="5407" width="3.6640625" style="2" bestFit="1" customWidth="1"/>
    <col min="5408" max="5408" width="3.33203125" style="2" customWidth="1"/>
    <col min="5409" max="5409" width="3.5546875" style="2" bestFit="1" customWidth="1"/>
    <col min="5410" max="5410" width="6" style="2" customWidth="1"/>
    <col min="5411" max="5411" width="36.33203125" style="2" bestFit="1" customWidth="1"/>
    <col min="5412" max="5412" width="19.88671875" style="2" customWidth="1"/>
    <col min="5413" max="5413" width="4.5546875" style="2" customWidth="1"/>
    <col min="5414" max="5414" width="6" style="2" customWidth="1"/>
    <col min="5415" max="5415" width="5.44140625" style="2" customWidth="1"/>
    <col min="5416" max="5416" width="4.6640625" style="2" customWidth="1"/>
    <col min="5417" max="5417" width="6" style="2" customWidth="1"/>
    <col min="5418" max="5625" width="9.109375" style="2"/>
    <col min="5626" max="5626" width="6.33203125" style="2" customWidth="1"/>
    <col min="5627" max="5627" width="14.33203125" style="2" bestFit="1" customWidth="1"/>
    <col min="5628" max="5628" width="49.109375" style="2" bestFit="1" customWidth="1"/>
    <col min="5629" max="5630" width="4.44140625" style="2" customWidth="1"/>
    <col min="5631" max="5631" width="3.6640625" style="2" customWidth="1"/>
    <col min="5632" max="5632" width="3.5546875" style="2" customWidth="1"/>
    <col min="5633" max="5633" width="3.33203125" style="2" customWidth="1"/>
    <col min="5634" max="5634" width="3.5546875" style="2" customWidth="1"/>
    <col min="5635" max="5635" width="3.44140625" style="2" customWidth="1"/>
    <col min="5636" max="5636" width="3.88671875" style="2" bestFit="1" customWidth="1"/>
    <col min="5637" max="5637" width="3.5546875" style="2" customWidth="1"/>
    <col min="5638" max="5638" width="3.33203125" style="2" bestFit="1" customWidth="1"/>
    <col min="5639" max="5639" width="2.88671875" style="2" bestFit="1" customWidth="1"/>
    <col min="5640" max="5640" width="4.33203125" style="2" bestFit="1" customWidth="1"/>
    <col min="5641" max="5641" width="3.88671875" style="2" bestFit="1" customWidth="1"/>
    <col min="5642" max="5642" width="4.109375" style="2" bestFit="1" customWidth="1"/>
    <col min="5643" max="5643" width="3" style="2" bestFit="1" customWidth="1"/>
    <col min="5644" max="5644" width="2.88671875" style="2" bestFit="1" customWidth="1"/>
    <col min="5645" max="5645" width="3.88671875" style="2" bestFit="1" customWidth="1"/>
    <col min="5646" max="5646" width="4.109375" style="2" customWidth="1"/>
    <col min="5647" max="5647" width="3.5546875" style="2" customWidth="1"/>
    <col min="5648" max="5648" width="3.44140625" style="2" customWidth="1"/>
    <col min="5649" max="5649" width="2.88671875" style="2" bestFit="1" customWidth="1"/>
    <col min="5650" max="5650" width="3.6640625" style="2" bestFit="1" customWidth="1"/>
    <col min="5651" max="5651" width="3.88671875" style="2" bestFit="1" customWidth="1"/>
    <col min="5652" max="5652" width="3.33203125" style="2" customWidth="1"/>
    <col min="5653" max="5654" width="3.109375" style="2" bestFit="1" customWidth="1"/>
    <col min="5655" max="5655" width="3.88671875" style="2" bestFit="1" customWidth="1"/>
    <col min="5656" max="5656" width="3.6640625" style="2" bestFit="1" customWidth="1"/>
    <col min="5657" max="5657" width="3.88671875" style="2" bestFit="1" customWidth="1"/>
    <col min="5658" max="5658" width="2.6640625" style="2" bestFit="1" customWidth="1"/>
    <col min="5659" max="5659" width="3" style="2" bestFit="1" customWidth="1"/>
    <col min="5660" max="5661" width="3.5546875" style="2" bestFit="1" customWidth="1"/>
    <col min="5662" max="5662" width="3" style="2" customWidth="1"/>
    <col min="5663" max="5663" width="3.6640625" style="2" bestFit="1" customWidth="1"/>
    <col min="5664" max="5664" width="3.33203125" style="2" customWidth="1"/>
    <col min="5665" max="5665" width="3.5546875" style="2" bestFit="1" customWidth="1"/>
    <col min="5666" max="5666" width="6" style="2" customWidth="1"/>
    <col min="5667" max="5667" width="36.33203125" style="2" bestFit="1" customWidth="1"/>
    <col min="5668" max="5668" width="19.88671875" style="2" customWidth="1"/>
    <col min="5669" max="5669" width="4.5546875" style="2" customWidth="1"/>
    <col min="5670" max="5670" width="6" style="2" customWidth="1"/>
    <col min="5671" max="5671" width="5.44140625" style="2" customWidth="1"/>
    <col min="5672" max="5672" width="4.6640625" style="2" customWidth="1"/>
    <col min="5673" max="5673" width="6" style="2" customWidth="1"/>
    <col min="5674" max="5881" width="9.109375" style="2"/>
    <col min="5882" max="5882" width="6.33203125" style="2" customWidth="1"/>
    <col min="5883" max="5883" width="14.33203125" style="2" bestFit="1" customWidth="1"/>
    <col min="5884" max="5884" width="49.109375" style="2" bestFit="1" customWidth="1"/>
    <col min="5885" max="5886" width="4.44140625" style="2" customWidth="1"/>
    <col min="5887" max="5887" width="3.6640625" style="2" customWidth="1"/>
    <col min="5888" max="5888" width="3.5546875" style="2" customWidth="1"/>
    <col min="5889" max="5889" width="3.33203125" style="2" customWidth="1"/>
    <col min="5890" max="5890" width="3.5546875" style="2" customWidth="1"/>
    <col min="5891" max="5891" width="3.44140625" style="2" customWidth="1"/>
    <col min="5892" max="5892" width="3.88671875" style="2" bestFit="1" customWidth="1"/>
    <col min="5893" max="5893" width="3.5546875" style="2" customWidth="1"/>
    <col min="5894" max="5894" width="3.33203125" style="2" bestFit="1" customWidth="1"/>
    <col min="5895" max="5895" width="2.88671875" style="2" bestFit="1" customWidth="1"/>
    <col min="5896" max="5896" width="4.33203125" style="2" bestFit="1" customWidth="1"/>
    <col min="5897" max="5897" width="3.88671875" style="2" bestFit="1" customWidth="1"/>
    <col min="5898" max="5898" width="4.109375" style="2" bestFit="1" customWidth="1"/>
    <col min="5899" max="5899" width="3" style="2" bestFit="1" customWidth="1"/>
    <col min="5900" max="5900" width="2.88671875" style="2" bestFit="1" customWidth="1"/>
    <col min="5901" max="5901" width="3.88671875" style="2" bestFit="1" customWidth="1"/>
    <col min="5902" max="5902" width="4.109375" style="2" customWidth="1"/>
    <col min="5903" max="5903" width="3.5546875" style="2" customWidth="1"/>
    <col min="5904" max="5904" width="3.44140625" style="2" customWidth="1"/>
    <col min="5905" max="5905" width="2.88671875" style="2" bestFit="1" customWidth="1"/>
    <col min="5906" max="5906" width="3.6640625" style="2" bestFit="1" customWidth="1"/>
    <col min="5907" max="5907" width="3.88671875" style="2" bestFit="1" customWidth="1"/>
    <col min="5908" max="5908" width="3.33203125" style="2" customWidth="1"/>
    <col min="5909" max="5910" width="3.109375" style="2" bestFit="1" customWidth="1"/>
    <col min="5911" max="5911" width="3.88671875" style="2" bestFit="1" customWidth="1"/>
    <col min="5912" max="5912" width="3.6640625" style="2" bestFit="1" customWidth="1"/>
    <col min="5913" max="5913" width="3.88671875" style="2" bestFit="1" customWidth="1"/>
    <col min="5914" max="5914" width="2.6640625" style="2" bestFit="1" customWidth="1"/>
    <col min="5915" max="5915" width="3" style="2" bestFit="1" customWidth="1"/>
    <col min="5916" max="5917" width="3.5546875" style="2" bestFit="1" customWidth="1"/>
    <col min="5918" max="5918" width="3" style="2" customWidth="1"/>
    <col min="5919" max="5919" width="3.6640625" style="2" bestFit="1" customWidth="1"/>
    <col min="5920" max="5920" width="3.33203125" style="2" customWidth="1"/>
    <col min="5921" max="5921" width="3.5546875" style="2" bestFit="1" customWidth="1"/>
    <col min="5922" max="5922" width="6" style="2" customWidth="1"/>
    <col min="5923" max="5923" width="36.33203125" style="2" bestFit="1" customWidth="1"/>
    <col min="5924" max="5924" width="19.88671875" style="2" customWidth="1"/>
    <col min="5925" max="5925" width="4.5546875" style="2" customWidth="1"/>
    <col min="5926" max="5926" width="6" style="2" customWidth="1"/>
    <col min="5927" max="5927" width="5.44140625" style="2" customWidth="1"/>
    <col min="5928" max="5928" width="4.6640625" style="2" customWidth="1"/>
    <col min="5929" max="5929" width="6" style="2" customWidth="1"/>
    <col min="5930" max="6137" width="9.109375" style="2"/>
    <col min="6138" max="6138" width="6.33203125" style="2" customWidth="1"/>
    <col min="6139" max="6139" width="14.33203125" style="2" bestFit="1" customWidth="1"/>
    <col min="6140" max="6140" width="49.109375" style="2" bestFit="1" customWidth="1"/>
    <col min="6141" max="6142" width="4.44140625" style="2" customWidth="1"/>
    <col min="6143" max="6143" width="3.6640625" style="2" customWidth="1"/>
    <col min="6144" max="6144" width="3.5546875" style="2" customWidth="1"/>
    <col min="6145" max="6145" width="3.33203125" style="2" customWidth="1"/>
    <col min="6146" max="6146" width="3.5546875" style="2" customWidth="1"/>
    <col min="6147" max="6147" width="3.44140625" style="2" customWidth="1"/>
    <col min="6148" max="6148" width="3.88671875" style="2" bestFit="1" customWidth="1"/>
    <col min="6149" max="6149" width="3.5546875" style="2" customWidth="1"/>
    <col min="6150" max="6150" width="3.33203125" style="2" bestFit="1" customWidth="1"/>
    <col min="6151" max="6151" width="2.88671875" style="2" bestFit="1" customWidth="1"/>
    <col min="6152" max="6152" width="4.33203125" style="2" bestFit="1" customWidth="1"/>
    <col min="6153" max="6153" width="3.88671875" style="2" bestFit="1" customWidth="1"/>
    <col min="6154" max="6154" width="4.109375" style="2" bestFit="1" customWidth="1"/>
    <col min="6155" max="6155" width="3" style="2" bestFit="1" customWidth="1"/>
    <col min="6156" max="6156" width="2.88671875" style="2" bestFit="1" customWidth="1"/>
    <col min="6157" max="6157" width="3.88671875" style="2" bestFit="1" customWidth="1"/>
    <col min="6158" max="6158" width="4.109375" style="2" customWidth="1"/>
    <col min="6159" max="6159" width="3.5546875" style="2" customWidth="1"/>
    <col min="6160" max="6160" width="3.44140625" style="2" customWidth="1"/>
    <col min="6161" max="6161" width="2.88671875" style="2" bestFit="1" customWidth="1"/>
    <col min="6162" max="6162" width="3.6640625" style="2" bestFit="1" customWidth="1"/>
    <col min="6163" max="6163" width="3.88671875" style="2" bestFit="1" customWidth="1"/>
    <col min="6164" max="6164" width="3.33203125" style="2" customWidth="1"/>
    <col min="6165" max="6166" width="3.109375" style="2" bestFit="1" customWidth="1"/>
    <col min="6167" max="6167" width="3.88671875" style="2" bestFit="1" customWidth="1"/>
    <col min="6168" max="6168" width="3.6640625" style="2" bestFit="1" customWidth="1"/>
    <col min="6169" max="6169" width="3.88671875" style="2" bestFit="1" customWidth="1"/>
    <col min="6170" max="6170" width="2.6640625" style="2" bestFit="1" customWidth="1"/>
    <col min="6171" max="6171" width="3" style="2" bestFit="1" customWidth="1"/>
    <col min="6172" max="6173" width="3.5546875" style="2" bestFit="1" customWidth="1"/>
    <col min="6174" max="6174" width="3" style="2" customWidth="1"/>
    <col min="6175" max="6175" width="3.6640625" style="2" bestFit="1" customWidth="1"/>
    <col min="6176" max="6176" width="3.33203125" style="2" customWidth="1"/>
    <col min="6177" max="6177" width="3.5546875" style="2" bestFit="1" customWidth="1"/>
    <col min="6178" max="6178" width="6" style="2" customWidth="1"/>
    <col min="6179" max="6179" width="36.33203125" style="2" bestFit="1" customWidth="1"/>
    <col min="6180" max="6180" width="19.88671875" style="2" customWidth="1"/>
    <col min="6181" max="6181" width="4.5546875" style="2" customWidth="1"/>
    <col min="6182" max="6182" width="6" style="2" customWidth="1"/>
    <col min="6183" max="6183" width="5.44140625" style="2" customWidth="1"/>
    <col min="6184" max="6184" width="4.6640625" style="2" customWidth="1"/>
    <col min="6185" max="6185" width="6" style="2" customWidth="1"/>
    <col min="6186" max="6393" width="9.109375" style="2"/>
    <col min="6394" max="6394" width="6.33203125" style="2" customWidth="1"/>
    <col min="6395" max="6395" width="14.33203125" style="2" bestFit="1" customWidth="1"/>
    <col min="6396" max="6396" width="49.109375" style="2" bestFit="1" customWidth="1"/>
    <col min="6397" max="6398" width="4.44140625" style="2" customWidth="1"/>
    <col min="6399" max="6399" width="3.6640625" style="2" customWidth="1"/>
    <col min="6400" max="6400" width="3.5546875" style="2" customWidth="1"/>
    <col min="6401" max="6401" width="3.33203125" style="2" customWidth="1"/>
    <col min="6402" max="6402" width="3.5546875" style="2" customWidth="1"/>
    <col min="6403" max="6403" width="3.44140625" style="2" customWidth="1"/>
    <col min="6404" max="6404" width="3.88671875" style="2" bestFit="1" customWidth="1"/>
    <col min="6405" max="6405" width="3.5546875" style="2" customWidth="1"/>
    <col min="6406" max="6406" width="3.33203125" style="2" bestFit="1" customWidth="1"/>
    <col min="6407" max="6407" width="2.88671875" style="2" bestFit="1" customWidth="1"/>
    <col min="6408" max="6408" width="4.33203125" style="2" bestFit="1" customWidth="1"/>
    <col min="6409" max="6409" width="3.88671875" style="2" bestFit="1" customWidth="1"/>
    <col min="6410" max="6410" width="4.109375" style="2" bestFit="1" customWidth="1"/>
    <col min="6411" max="6411" width="3" style="2" bestFit="1" customWidth="1"/>
    <col min="6412" max="6412" width="2.88671875" style="2" bestFit="1" customWidth="1"/>
    <col min="6413" max="6413" width="3.88671875" style="2" bestFit="1" customWidth="1"/>
    <col min="6414" max="6414" width="4.109375" style="2" customWidth="1"/>
    <col min="6415" max="6415" width="3.5546875" style="2" customWidth="1"/>
    <col min="6416" max="6416" width="3.44140625" style="2" customWidth="1"/>
    <col min="6417" max="6417" width="2.88671875" style="2" bestFit="1" customWidth="1"/>
    <col min="6418" max="6418" width="3.6640625" style="2" bestFit="1" customWidth="1"/>
    <col min="6419" max="6419" width="3.88671875" style="2" bestFit="1" customWidth="1"/>
    <col min="6420" max="6420" width="3.33203125" style="2" customWidth="1"/>
    <col min="6421" max="6422" width="3.109375" style="2" bestFit="1" customWidth="1"/>
    <col min="6423" max="6423" width="3.88671875" style="2" bestFit="1" customWidth="1"/>
    <col min="6424" max="6424" width="3.6640625" style="2" bestFit="1" customWidth="1"/>
    <col min="6425" max="6425" width="3.88671875" style="2" bestFit="1" customWidth="1"/>
    <col min="6426" max="6426" width="2.6640625" style="2" bestFit="1" customWidth="1"/>
    <col min="6427" max="6427" width="3" style="2" bestFit="1" customWidth="1"/>
    <col min="6428" max="6429" width="3.5546875" style="2" bestFit="1" customWidth="1"/>
    <col min="6430" max="6430" width="3" style="2" customWidth="1"/>
    <col min="6431" max="6431" width="3.6640625" style="2" bestFit="1" customWidth="1"/>
    <col min="6432" max="6432" width="3.33203125" style="2" customWidth="1"/>
    <col min="6433" max="6433" width="3.5546875" style="2" bestFit="1" customWidth="1"/>
    <col min="6434" max="6434" width="6" style="2" customWidth="1"/>
    <col min="6435" max="6435" width="36.33203125" style="2" bestFit="1" customWidth="1"/>
    <col min="6436" max="6436" width="19.88671875" style="2" customWidth="1"/>
    <col min="6437" max="6437" width="4.5546875" style="2" customWidth="1"/>
    <col min="6438" max="6438" width="6" style="2" customWidth="1"/>
    <col min="6439" max="6439" width="5.44140625" style="2" customWidth="1"/>
    <col min="6440" max="6440" width="4.6640625" style="2" customWidth="1"/>
    <col min="6441" max="6441" width="6" style="2" customWidth="1"/>
    <col min="6442" max="6649" width="9.109375" style="2"/>
    <col min="6650" max="6650" width="6.33203125" style="2" customWidth="1"/>
    <col min="6651" max="6651" width="14.33203125" style="2" bestFit="1" customWidth="1"/>
    <col min="6652" max="6652" width="49.109375" style="2" bestFit="1" customWidth="1"/>
    <col min="6653" max="6654" width="4.44140625" style="2" customWidth="1"/>
    <col min="6655" max="6655" width="3.6640625" style="2" customWidth="1"/>
    <col min="6656" max="6656" width="3.5546875" style="2" customWidth="1"/>
    <col min="6657" max="6657" width="3.33203125" style="2" customWidth="1"/>
    <col min="6658" max="6658" width="3.5546875" style="2" customWidth="1"/>
    <col min="6659" max="6659" width="3.44140625" style="2" customWidth="1"/>
    <col min="6660" max="6660" width="3.88671875" style="2" bestFit="1" customWidth="1"/>
    <col min="6661" max="6661" width="3.5546875" style="2" customWidth="1"/>
    <col min="6662" max="6662" width="3.33203125" style="2" bestFit="1" customWidth="1"/>
    <col min="6663" max="6663" width="2.88671875" style="2" bestFit="1" customWidth="1"/>
    <col min="6664" max="6664" width="4.33203125" style="2" bestFit="1" customWidth="1"/>
    <col min="6665" max="6665" width="3.88671875" style="2" bestFit="1" customWidth="1"/>
    <col min="6666" max="6666" width="4.109375" style="2" bestFit="1" customWidth="1"/>
    <col min="6667" max="6667" width="3" style="2" bestFit="1" customWidth="1"/>
    <col min="6668" max="6668" width="2.88671875" style="2" bestFit="1" customWidth="1"/>
    <col min="6669" max="6669" width="3.88671875" style="2" bestFit="1" customWidth="1"/>
    <col min="6670" max="6670" width="4.109375" style="2" customWidth="1"/>
    <col min="6671" max="6671" width="3.5546875" style="2" customWidth="1"/>
    <col min="6672" max="6672" width="3.44140625" style="2" customWidth="1"/>
    <col min="6673" max="6673" width="2.88671875" style="2" bestFit="1" customWidth="1"/>
    <col min="6674" max="6674" width="3.6640625" style="2" bestFit="1" customWidth="1"/>
    <col min="6675" max="6675" width="3.88671875" style="2" bestFit="1" customWidth="1"/>
    <col min="6676" max="6676" width="3.33203125" style="2" customWidth="1"/>
    <col min="6677" max="6678" width="3.109375" style="2" bestFit="1" customWidth="1"/>
    <col min="6679" max="6679" width="3.88671875" style="2" bestFit="1" customWidth="1"/>
    <col min="6680" max="6680" width="3.6640625" style="2" bestFit="1" customWidth="1"/>
    <col min="6681" max="6681" width="3.88671875" style="2" bestFit="1" customWidth="1"/>
    <col min="6682" max="6682" width="2.6640625" style="2" bestFit="1" customWidth="1"/>
    <col min="6683" max="6683" width="3" style="2" bestFit="1" customWidth="1"/>
    <col min="6684" max="6685" width="3.5546875" style="2" bestFit="1" customWidth="1"/>
    <col min="6686" max="6686" width="3" style="2" customWidth="1"/>
    <col min="6687" max="6687" width="3.6640625" style="2" bestFit="1" customWidth="1"/>
    <col min="6688" max="6688" width="3.33203125" style="2" customWidth="1"/>
    <col min="6689" max="6689" width="3.5546875" style="2" bestFit="1" customWidth="1"/>
    <col min="6690" max="6690" width="6" style="2" customWidth="1"/>
    <col min="6691" max="6691" width="36.33203125" style="2" bestFit="1" customWidth="1"/>
    <col min="6692" max="6692" width="19.88671875" style="2" customWidth="1"/>
    <col min="6693" max="6693" width="4.5546875" style="2" customWidth="1"/>
    <col min="6694" max="6694" width="6" style="2" customWidth="1"/>
    <col min="6695" max="6695" width="5.44140625" style="2" customWidth="1"/>
    <col min="6696" max="6696" width="4.6640625" style="2" customWidth="1"/>
    <col min="6697" max="6697" width="6" style="2" customWidth="1"/>
    <col min="6698" max="6905" width="9.109375" style="2"/>
    <col min="6906" max="6906" width="6.33203125" style="2" customWidth="1"/>
    <col min="6907" max="6907" width="14.33203125" style="2" bestFit="1" customWidth="1"/>
    <col min="6908" max="6908" width="49.109375" style="2" bestFit="1" customWidth="1"/>
    <col min="6909" max="6910" width="4.44140625" style="2" customWidth="1"/>
    <col min="6911" max="6911" width="3.6640625" style="2" customWidth="1"/>
    <col min="6912" max="6912" width="3.5546875" style="2" customWidth="1"/>
    <col min="6913" max="6913" width="3.33203125" style="2" customWidth="1"/>
    <col min="6914" max="6914" width="3.5546875" style="2" customWidth="1"/>
    <col min="6915" max="6915" width="3.44140625" style="2" customWidth="1"/>
    <col min="6916" max="6916" width="3.88671875" style="2" bestFit="1" customWidth="1"/>
    <col min="6917" max="6917" width="3.5546875" style="2" customWidth="1"/>
    <col min="6918" max="6918" width="3.33203125" style="2" bestFit="1" customWidth="1"/>
    <col min="6919" max="6919" width="2.88671875" style="2" bestFit="1" customWidth="1"/>
    <col min="6920" max="6920" width="4.33203125" style="2" bestFit="1" customWidth="1"/>
    <col min="6921" max="6921" width="3.88671875" style="2" bestFit="1" customWidth="1"/>
    <col min="6922" max="6922" width="4.109375" style="2" bestFit="1" customWidth="1"/>
    <col min="6923" max="6923" width="3" style="2" bestFit="1" customWidth="1"/>
    <col min="6924" max="6924" width="2.88671875" style="2" bestFit="1" customWidth="1"/>
    <col min="6925" max="6925" width="3.88671875" style="2" bestFit="1" customWidth="1"/>
    <col min="6926" max="6926" width="4.109375" style="2" customWidth="1"/>
    <col min="6927" max="6927" width="3.5546875" style="2" customWidth="1"/>
    <col min="6928" max="6928" width="3.44140625" style="2" customWidth="1"/>
    <col min="6929" max="6929" width="2.88671875" style="2" bestFit="1" customWidth="1"/>
    <col min="6930" max="6930" width="3.6640625" style="2" bestFit="1" customWidth="1"/>
    <col min="6931" max="6931" width="3.88671875" style="2" bestFit="1" customWidth="1"/>
    <col min="6932" max="6932" width="3.33203125" style="2" customWidth="1"/>
    <col min="6933" max="6934" width="3.109375" style="2" bestFit="1" customWidth="1"/>
    <col min="6935" max="6935" width="3.88671875" style="2" bestFit="1" customWidth="1"/>
    <col min="6936" max="6936" width="3.6640625" style="2" bestFit="1" customWidth="1"/>
    <col min="6937" max="6937" width="3.88671875" style="2" bestFit="1" customWidth="1"/>
    <col min="6938" max="6938" width="2.6640625" style="2" bestFit="1" customWidth="1"/>
    <col min="6939" max="6939" width="3" style="2" bestFit="1" customWidth="1"/>
    <col min="6940" max="6941" width="3.5546875" style="2" bestFit="1" customWidth="1"/>
    <col min="6942" max="6942" width="3" style="2" customWidth="1"/>
    <col min="6943" max="6943" width="3.6640625" style="2" bestFit="1" customWidth="1"/>
    <col min="6944" max="6944" width="3.33203125" style="2" customWidth="1"/>
    <col min="6945" max="6945" width="3.5546875" style="2" bestFit="1" customWidth="1"/>
    <col min="6946" max="6946" width="6" style="2" customWidth="1"/>
    <col min="6947" max="6947" width="36.33203125" style="2" bestFit="1" customWidth="1"/>
    <col min="6948" max="6948" width="19.88671875" style="2" customWidth="1"/>
    <col min="6949" max="6949" width="4.5546875" style="2" customWidth="1"/>
    <col min="6950" max="6950" width="6" style="2" customWidth="1"/>
    <col min="6951" max="6951" width="5.44140625" style="2" customWidth="1"/>
    <col min="6952" max="6952" width="4.6640625" style="2" customWidth="1"/>
    <col min="6953" max="6953" width="6" style="2" customWidth="1"/>
    <col min="6954" max="7161" width="9.109375" style="2"/>
    <col min="7162" max="7162" width="6.33203125" style="2" customWidth="1"/>
    <col min="7163" max="7163" width="14.33203125" style="2" bestFit="1" customWidth="1"/>
    <col min="7164" max="7164" width="49.109375" style="2" bestFit="1" customWidth="1"/>
    <col min="7165" max="7166" width="4.44140625" style="2" customWidth="1"/>
    <col min="7167" max="7167" width="3.6640625" style="2" customWidth="1"/>
    <col min="7168" max="7168" width="3.5546875" style="2" customWidth="1"/>
    <col min="7169" max="7169" width="3.33203125" style="2" customWidth="1"/>
    <col min="7170" max="7170" width="3.5546875" style="2" customWidth="1"/>
    <col min="7171" max="7171" width="3.44140625" style="2" customWidth="1"/>
    <col min="7172" max="7172" width="3.88671875" style="2" bestFit="1" customWidth="1"/>
    <col min="7173" max="7173" width="3.5546875" style="2" customWidth="1"/>
    <col min="7174" max="7174" width="3.33203125" style="2" bestFit="1" customWidth="1"/>
    <col min="7175" max="7175" width="2.88671875" style="2" bestFit="1" customWidth="1"/>
    <col min="7176" max="7176" width="4.33203125" style="2" bestFit="1" customWidth="1"/>
    <col min="7177" max="7177" width="3.88671875" style="2" bestFit="1" customWidth="1"/>
    <col min="7178" max="7178" width="4.109375" style="2" bestFit="1" customWidth="1"/>
    <col min="7179" max="7179" width="3" style="2" bestFit="1" customWidth="1"/>
    <col min="7180" max="7180" width="2.88671875" style="2" bestFit="1" customWidth="1"/>
    <col min="7181" max="7181" width="3.88671875" style="2" bestFit="1" customWidth="1"/>
    <col min="7182" max="7182" width="4.109375" style="2" customWidth="1"/>
    <col min="7183" max="7183" width="3.5546875" style="2" customWidth="1"/>
    <col min="7184" max="7184" width="3.44140625" style="2" customWidth="1"/>
    <col min="7185" max="7185" width="2.88671875" style="2" bestFit="1" customWidth="1"/>
    <col min="7186" max="7186" width="3.6640625" style="2" bestFit="1" customWidth="1"/>
    <col min="7187" max="7187" width="3.88671875" style="2" bestFit="1" customWidth="1"/>
    <col min="7188" max="7188" width="3.33203125" style="2" customWidth="1"/>
    <col min="7189" max="7190" width="3.109375" style="2" bestFit="1" customWidth="1"/>
    <col min="7191" max="7191" width="3.88671875" style="2" bestFit="1" customWidth="1"/>
    <col min="7192" max="7192" width="3.6640625" style="2" bestFit="1" customWidth="1"/>
    <col min="7193" max="7193" width="3.88671875" style="2" bestFit="1" customWidth="1"/>
    <col min="7194" max="7194" width="2.6640625" style="2" bestFit="1" customWidth="1"/>
    <col min="7195" max="7195" width="3" style="2" bestFit="1" customWidth="1"/>
    <col min="7196" max="7197" width="3.5546875" style="2" bestFit="1" customWidth="1"/>
    <col min="7198" max="7198" width="3" style="2" customWidth="1"/>
    <col min="7199" max="7199" width="3.6640625" style="2" bestFit="1" customWidth="1"/>
    <col min="7200" max="7200" width="3.33203125" style="2" customWidth="1"/>
    <col min="7201" max="7201" width="3.5546875" style="2" bestFit="1" customWidth="1"/>
    <col min="7202" max="7202" width="6" style="2" customWidth="1"/>
    <col min="7203" max="7203" width="36.33203125" style="2" bestFit="1" customWidth="1"/>
    <col min="7204" max="7204" width="19.88671875" style="2" customWidth="1"/>
    <col min="7205" max="7205" width="4.5546875" style="2" customWidth="1"/>
    <col min="7206" max="7206" width="6" style="2" customWidth="1"/>
    <col min="7207" max="7207" width="5.44140625" style="2" customWidth="1"/>
    <col min="7208" max="7208" width="4.6640625" style="2" customWidth="1"/>
    <col min="7209" max="7209" width="6" style="2" customWidth="1"/>
    <col min="7210" max="7417" width="9.109375" style="2"/>
    <col min="7418" max="7418" width="6.33203125" style="2" customWidth="1"/>
    <col min="7419" max="7419" width="14.33203125" style="2" bestFit="1" customWidth="1"/>
    <col min="7420" max="7420" width="49.109375" style="2" bestFit="1" customWidth="1"/>
    <col min="7421" max="7422" width="4.44140625" style="2" customWidth="1"/>
    <col min="7423" max="7423" width="3.6640625" style="2" customWidth="1"/>
    <col min="7424" max="7424" width="3.5546875" style="2" customWidth="1"/>
    <col min="7425" max="7425" width="3.33203125" style="2" customWidth="1"/>
    <col min="7426" max="7426" width="3.5546875" style="2" customWidth="1"/>
    <col min="7427" max="7427" width="3.44140625" style="2" customWidth="1"/>
    <col min="7428" max="7428" width="3.88671875" style="2" bestFit="1" customWidth="1"/>
    <col min="7429" max="7429" width="3.5546875" style="2" customWidth="1"/>
    <col min="7430" max="7430" width="3.33203125" style="2" bestFit="1" customWidth="1"/>
    <col min="7431" max="7431" width="2.88671875" style="2" bestFit="1" customWidth="1"/>
    <col min="7432" max="7432" width="4.33203125" style="2" bestFit="1" customWidth="1"/>
    <col min="7433" max="7433" width="3.88671875" style="2" bestFit="1" customWidth="1"/>
    <col min="7434" max="7434" width="4.109375" style="2" bestFit="1" customWidth="1"/>
    <col min="7435" max="7435" width="3" style="2" bestFit="1" customWidth="1"/>
    <col min="7436" max="7436" width="2.88671875" style="2" bestFit="1" customWidth="1"/>
    <col min="7437" max="7437" width="3.88671875" style="2" bestFit="1" customWidth="1"/>
    <col min="7438" max="7438" width="4.109375" style="2" customWidth="1"/>
    <col min="7439" max="7439" width="3.5546875" style="2" customWidth="1"/>
    <col min="7440" max="7440" width="3.44140625" style="2" customWidth="1"/>
    <col min="7441" max="7441" width="2.88671875" style="2" bestFit="1" customWidth="1"/>
    <col min="7442" max="7442" width="3.6640625" style="2" bestFit="1" customWidth="1"/>
    <col min="7443" max="7443" width="3.88671875" style="2" bestFit="1" customWidth="1"/>
    <col min="7444" max="7444" width="3.33203125" style="2" customWidth="1"/>
    <col min="7445" max="7446" width="3.109375" style="2" bestFit="1" customWidth="1"/>
    <col min="7447" max="7447" width="3.88671875" style="2" bestFit="1" customWidth="1"/>
    <col min="7448" max="7448" width="3.6640625" style="2" bestFit="1" customWidth="1"/>
    <col min="7449" max="7449" width="3.88671875" style="2" bestFit="1" customWidth="1"/>
    <col min="7450" max="7450" width="2.6640625" style="2" bestFit="1" customWidth="1"/>
    <col min="7451" max="7451" width="3" style="2" bestFit="1" customWidth="1"/>
    <col min="7452" max="7453" width="3.5546875" style="2" bestFit="1" customWidth="1"/>
    <col min="7454" max="7454" width="3" style="2" customWidth="1"/>
    <col min="7455" max="7455" width="3.6640625" style="2" bestFit="1" customWidth="1"/>
    <col min="7456" max="7456" width="3.33203125" style="2" customWidth="1"/>
    <col min="7457" max="7457" width="3.5546875" style="2" bestFit="1" customWidth="1"/>
    <col min="7458" max="7458" width="6" style="2" customWidth="1"/>
    <col min="7459" max="7459" width="36.33203125" style="2" bestFit="1" customWidth="1"/>
    <col min="7460" max="7460" width="19.88671875" style="2" customWidth="1"/>
    <col min="7461" max="7461" width="4.5546875" style="2" customWidth="1"/>
    <col min="7462" max="7462" width="6" style="2" customWidth="1"/>
    <col min="7463" max="7463" width="5.44140625" style="2" customWidth="1"/>
    <col min="7464" max="7464" width="4.6640625" style="2" customWidth="1"/>
    <col min="7465" max="7465" width="6" style="2" customWidth="1"/>
    <col min="7466" max="7673" width="9.109375" style="2"/>
    <col min="7674" max="7674" width="6.33203125" style="2" customWidth="1"/>
    <col min="7675" max="7675" width="14.33203125" style="2" bestFit="1" customWidth="1"/>
    <col min="7676" max="7676" width="49.109375" style="2" bestFit="1" customWidth="1"/>
    <col min="7677" max="7678" width="4.44140625" style="2" customWidth="1"/>
    <col min="7679" max="7679" width="3.6640625" style="2" customWidth="1"/>
    <col min="7680" max="7680" width="3.5546875" style="2" customWidth="1"/>
    <col min="7681" max="7681" width="3.33203125" style="2" customWidth="1"/>
    <col min="7682" max="7682" width="3.5546875" style="2" customWidth="1"/>
    <col min="7683" max="7683" width="3.44140625" style="2" customWidth="1"/>
    <col min="7684" max="7684" width="3.88671875" style="2" bestFit="1" customWidth="1"/>
    <col min="7685" max="7685" width="3.5546875" style="2" customWidth="1"/>
    <col min="7686" max="7686" width="3.33203125" style="2" bestFit="1" customWidth="1"/>
    <col min="7687" max="7687" width="2.88671875" style="2" bestFit="1" customWidth="1"/>
    <col min="7688" max="7688" width="4.33203125" style="2" bestFit="1" customWidth="1"/>
    <col min="7689" max="7689" width="3.88671875" style="2" bestFit="1" customWidth="1"/>
    <col min="7690" max="7690" width="4.109375" style="2" bestFit="1" customWidth="1"/>
    <col min="7691" max="7691" width="3" style="2" bestFit="1" customWidth="1"/>
    <col min="7692" max="7692" width="2.88671875" style="2" bestFit="1" customWidth="1"/>
    <col min="7693" max="7693" width="3.88671875" style="2" bestFit="1" customWidth="1"/>
    <col min="7694" max="7694" width="4.109375" style="2" customWidth="1"/>
    <col min="7695" max="7695" width="3.5546875" style="2" customWidth="1"/>
    <col min="7696" max="7696" width="3.44140625" style="2" customWidth="1"/>
    <col min="7697" max="7697" width="2.88671875" style="2" bestFit="1" customWidth="1"/>
    <col min="7698" max="7698" width="3.6640625" style="2" bestFit="1" customWidth="1"/>
    <col min="7699" max="7699" width="3.88671875" style="2" bestFit="1" customWidth="1"/>
    <col min="7700" max="7700" width="3.33203125" style="2" customWidth="1"/>
    <col min="7701" max="7702" width="3.109375" style="2" bestFit="1" customWidth="1"/>
    <col min="7703" max="7703" width="3.88671875" style="2" bestFit="1" customWidth="1"/>
    <col min="7704" max="7704" width="3.6640625" style="2" bestFit="1" customWidth="1"/>
    <col min="7705" max="7705" width="3.88671875" style="2" bestFit="1" customWidth="1"/>
    <col min="7706" max="7706" width="2.6640625" style="2" bestFit="1" customWidth="1"/>
    <col min="7707" max="7707" width="3" style="2" bestFit="1" customWidth="1"/>
    <col min="7708" max="7709" width="3.5546875" style="2" bestFit="1" customWidth="1"/>
    <col min="7710" max="7710" width="3" style="2" customWidth="1"/>
    <col min="7711" max="7711" width="3.6640625" style="2" bestFit="1" customWidth="1"/>
    <col min="7712" max="7712" width="3.33203125" style="2" customWidth="1"/>
    <col min="7713" max="7713" width="3.5546875" style="2" bestFit="1" customWidth="1"/>
    <col min="7714" max="7714" width="6" style="2" customWidth="1"/>
    <col min="7715" max="7715" width="36.33203125" style="2" bestFit="1" customWidth="1"/>
    <col min="7716" max="7716" width="19.88671875" style="2" customWidth="1"/>
    <col min="7717" max="7717" width="4.5546875" style="2" customWidth="1"/>
    <col min="7718" max="7718" width="6" style="2" customWidth="1"/>
    <col min="7719" max="7719" width="5.44140625" style="2" customWidth="1"/>
    <col min="7720" max="7720" width="4.6640625" style="2" customWidth="1"/>
    <col min="7721" max="7721" width="6" style="2" customWidth="1"/>
    <col min="7722" max="7929" width="9.109375" style="2"/>
    <col min="7930" max="7930" width="6.33203125" style="2" customWidth="1"/>
    <col min="7931" max="7931" width="14.33203125" style="2" bestFit="1" customWidth="1"/>
    <col min="7932" max="7932" width="49.109375" style="2" bestFit="1" customWidth="1"/>
    <col min="7933" max="7934" width="4.44140625" style="2" customWidth="1"/>
    <col min="7935" max="7935" width="3.6640625" style="2" customWidth="1"/>
    <col min="7936" max="7936" width="3.5546875" style="2" customWidth="1"/>
    <col min="7937" max="7937" width="3.33203125" style="2" customWidth="1"/>
    <col min="7938" max="7938" width="3.5546875" style="2" customWidth="1"/>
    <col min="7939" max="7939" width="3.44140625" style="2" customWidth="1"/>
    <col min="7940" max="7940" width="3.88671875" style="2" bestFit="1" customWidth="1"/>
    <col min="7941" max="7941" width="3.5546875" style="2" customWidth="1"/>
    <col min="7942" max="7942" width="3.33203125" style="2" bestFit="1" customWidth="1"/>
    <col min="7943" max="7943" width="2.88671875" style="2" bestFit="1" customWidth="1"/>
    <col min="7944" max="7944" width="4.33203125" style="2" bestFit="1" customWidth="1"/>
    <col min="7945" max="7945" width="3.88671875" style="2" bestFit="1" customWidth="1"/>
    <col min="7946" max="7946" width="4.109375" style="2" bestFit="1" customWidth="1"/>
    <col min="7947" max="7947" width="3" style="2" bestFit="1" customWidth="1"/>
    <col min="7948" max="7948" width="2.88671875" style="2" bestFit="1" customWidth="1"/>
    <col min="7949" max="7949" width="3.88671875" style="2" bestFit="1" customWidth="1"/>
    <col min="7950" max="7950" width="4.109375" style="2" customWidth="1"/>
    <col min="7951" max="7951" width="3.5546875" style="2" customWidth="1"/>
    <col min="7952" max="7952" width="3.44140625" style="2" customWidth="1"/>
    <col min="7953" max="7953" width="2.88671875" style="2" bestFit="1" customWidth="1"/>
    <col min="7954" max="7954" width="3.6640625" style="2" bestFit="1" customWidth="1"/>
    <col min="7955" max="7955" width="3.88671875" style="2" bestFit="1" customWidth="1"/>
    <col min="7956" max="7956" width="3.33203125" style="2" customWidth="1"/>
    <col min="7957" max="7958" width="3.109375" style="2" bestFit="1" customWidth="1"/>
    <col min="7959" max="7959" width="3.88671875" style="2" bestFit="1" customWidth="1"/>
    <col min="7960" max="7960" width="3.6640625" style="2" bestFit="1" customWidth="1"/>
    <col min="7961" max="7961" width="3.88671875" style="2" bestFit="1" customWidth="1"/>
    <col min="7962" max="7962" width="2.6640625" style="2" bestFit="1" customWidth="1"/>
    <col min="7963" max="7963" width="3" style="2" bestFit="1" customWidth="1"/>
    <col min="7964" max="7965" width="3.5546875" style="2" bestFit="1" customWidth="1"/>
    <col min="7966" max="7966" width="3" style="2" customWidth="1"/>
    <col min="7967" max="7967" width="3.6640625" style="2" bestFit="1" customWidth="1"/>
    <col min="7968" max="7968" width="3.33203125" style="2" customWidth="1"/>
    <col min="7969" max="7969" width="3.5546875" style="2" bestFit="1" customWidth="1"/>
    <col min="7970" max="7970" width="6" style="2" customWidth="1"/>
    <col min="7971" max="7971" width="36.33203125" style="2" bestFit="1" customWidth="1"/>
    <col min="7972" max="7972" width="19.88671875" style="2" customWidth="1"/>
    <col min="7973" max="7973" width="4.5546875" style="2" customWidth="1"/>
    <col min="7974" max="7974" width="6" style="2" customWidth="1"/>
    <col min="7975" max="7975" width="5.44140625" style="2" customWidth="1"/>
    <col min="7976" max="7976" width="4.6640625" style="2" customWidth="1"/>
    <col min="7977" max="7977" width="6" style="2" customWidth="1"/>
    <col min="7978" max="8185" width="9.109375" style="2"/>
    <col min="8186" max="8186" width="6.33203125" style="2" customWidth="1"/>
    <col min="8187" max="8187" width="14.33203125" style="2" bestFit="1" customWidth="1"/>
    <col min="8188" max="8188" width="49.109375" style="2" bestFit="1" customWidth="1"/>
    <col min="8189" max="8190" width="4.44140625" style="2" customWidth="1"/>
    <col min="8191" max="8191" width="3.6640625" style="2" customWidth="1"/>
    <col min="8192" max="8192" width="3.5546875" style="2" customWidth="1"/>
    <col min="8193" max="8193" width="3.33203125" style="2" customWidth="1"/>
    <col min="8194" max="8194" width="3.5546875" style="2" customWidth="1"/>
    <col min="8195" max="8195" width="3.44140625" style="2" customWidth="1"/>
    <col min="8196" max="8196" width="3.88671875" style="2" bestFit="1" customWidth="1"/>
    <col min="8197" max="8197" width="3.5546875" style="2" customWidth="1"/>
    <col min="8198" max="8198" width="3.33203125" style="2" bestFit="1" customWidth="1"/>
    <col min="8199" max="8199" width="2.88671875" style="2" bestFit="1" customWidth="1"/>
    <col min="8200" max="8200" width="4.33203125" style="2" bestFit="1" customWidth="1"/>
    <col min="8201" max="8201" width="3.88671875" style="2" bestFit="1" customWidth="1"/>
    <col min="8202" max="8202" width="4.109375" style="2" bestFit="1" customWidth="1"/>
    <col min="8203" max="8203" width="3" style="2" bestFit="1" customWidth="1"/>
    <col min="8204" max="8204" width="2.88671875" style="2" bestFit="1" customWidth="1"/>
    <col min="8205" max="8205" width="3.88671875" style="2" bestFit="1" customWidth="1"/>
    <col min="8206" max="8206" width="4.109375" style="2" customWidth="1"/>
    <col min="8207" max="8207" width="3.5546875" style="2" customWidth="1"/>
    <col min="8208" max="8208" width="3.44140625" style="2" customWidth="1"/>
    <col min="8209" max="8209" width="2.88671875" style="2" bestFit="1" customWidth="1"/>
    <col min="8210" max="8210" width="3.6640625" style="2" bestFit="1" customWidth="1"/>
    <col min="8211" max="8211" width="3.88671875" style="2" bestFit="1" customWidth="1"/>
    <col min="8212" max="8212" width="3.33203125" style="2" customWidth="1"/>
    <col min="8213" max="8214" width="3.109375" style="2" bestFit="1" customWidth="1"/>
    <col min="8215" max="8215" width="3.88671875" style="2" bestFit="1" customWidth="1"/>
    <col min="8216" max="8216" width="3.6640625" style="2" bestFit="1" customWidth="1"/>
    <col min="8217" max="8217" width="3.88671875" style="2" bestFit="1" customWidth="1"/>
    <col min="8218" max="8218" width="2.6640625" style="2" bestFit="1" customWidth="1"/>
    <col min="8219" max="8219" width="3" style="2" bestFit="1" customWidth="1"/>
    <col min="8220" max="8221" width="3.5546875" style="2" bestFit="1" customWidth="1"/>
    <col min="8222" max="8222" width="3" style="2" customWidth="1"/>
    <col min="8223" max="8223" width="3.6640625" style="2" bestFit="1" customWidth="1"/>
    <col min="8224" max="8224" width="3.33203125" style="2" customWidth="1"/>
    <col min="8225" max="8225" width="3.5546875" style="2" bestFit="1" customWidth="1"/>
    <col min="8226" max="8226" width="6" style="2" customWidth="1"/>
    <col min="8227" max="8227" width="36.33203125" style="2" bestFit="1" customWidth="1"/>
    <col min="8228" max="8228" width="19.88671875" style="2" customWidth="1"/>
    <col min="8229" max="8229" width="4.5546875" style="2" customWidth="1"/>
    <col min="8230" max="8230" width="6" style="2" customWidth="1"/>
    <col min="8231" max="8231" width="5.44140625" style="2" customWidth="1"/>
    <col min="8232" max="8232" width="4.6640625" style="2" customWidth="1"/>
    <col min="8233" max="8233" width="6" style="2" customWidth="1"/>
    <col min="8234" max="8441" width="9.109375" style="2"/>
    <col min="8442" max="8442" width="6.33203125" style="2" customWidth="1"/>
    <col min="8443" max="8443" width="14.33203125" style="2" bestFit="1" customWidth="1"/>
    <col min="8444" max="8444" width="49.109375" style="2" bestFit="1" customWidth="1"/>
    <col min="8445" max="8446" width="4.44140625" style="2" customWidth="1"/>
    <col min="8447" max="8447" width="3.6640625" style="2" customWidth="1"/>
    <col min="8448" max="8448" width="3.5546875" style="2" customWidth="1"/>
    <col min="8449" max="8449" width="3.33203125" style="2" customWidth="1"/>
    <col min="8450" max="8450" width="3.5546875" style="2" customWidth="1"/>
    <col min="8451" max="8451" width="3.44140625" style="2" customWidth="1"/>
    <col min="8452" max="8452" width="3.88671875" style="2" bestFit="1" customWidth="1"/>
    <col min="8453" max="8453" width="3.5546875" style="2" customWidth="1"/>
    <col min="8454" max="8454" width="3.33203125" style="2" bestFit="1" customWidth="1"/>
    <col min="8455" max="8455" width="2.88671875" style="2" bestFit="1" customWidth="1"/>
    <col min="8456" max="8456" width="4.33203125" style="2" bestFit="1" customWidth="1"/>
    <col min="8457" max="8457" width="3.88671875" style="2" bestFit="1" customWidth="1"/>
    <col min="8458" max="8458" width="4.109375" style="2" bestFit="1" customWidth="1"/>
    <col min="8459" max="8459" width="3" style="2" bestFit="1" customWidth="1"/>
    <col min="8460" max="8460" width="2.88671875" style="2" bestFit="1" customWidth="1"/>
    <col min="8461" max="8461" width="3.88671875" style="2" bestFit="1" customWidth="1"/>
    <col min="8462" max="8462" width="4.109375" style="2" customWidth="1"/>
    <col min="8463" max="8463" width="3.5546875" style="2" customWidth="1"/>
    <col min="8464" max="8464" width="3.44140625" style="2" customWidth="1"/>
    <col min="8465" max="8465" width="2.88671875" style="2" bestFit="1" customWidth="1"/>
    <col min="8466" max="8466" width="3.6640625" style="2" bestFit="1" customWidth="1"/>
    <col min="8467" max="8467" width="3.88671875" style="2" bestFit="1" customWidth="1"/>
    <col min="8468" max="8468" width="3.33203125" style="2" customWidth="1"/>
    <col min="8469" max="8470" width="3.109375" style="2" bestFit="1" customWidth="1"/>
    <col min="8471" max="8471" width="3.88671875" style="2" bestFit="1" customWidth="1"/>
    <col min="8472" max="8472" width="3.6640625" style="2" bestFit="1" customWidth="1"/>
    <col min="8473" max="8473" width="3.88671875" style="2" bestFit="1" customWidth="1"/>
    <col min="8474" max="8474" width="2.6640625" style="2" bestFit="1" customWidth="1"/>
    <col min="8475" max="8475" width="3" style="2" bestFit="1" customWidth="1"/>
    <col min="8476" max="8477" width="3.5546875" style="2" bestFit="1" customWidth="1"/>
    <col min="8478" max="8478" width="3" style="2" customWidth="1"/>
    <col min="8479" max="8479" width="3.6640625" style="2" bestFit="1" customWidth="1"/>
    <col min="8480" max="8480" width="3.33203125" style="2" customWidth="1"/>
    <col min="8481" max="8481" width="3.5546875" style="2" bestFit="1" customWidth="1"/>
    <col min="8482" max="8482" width="6" style="2" customWidth="1"/>
    <col min="8483" max="8483" width="36.33203125" style="2" bestFit="1" customWidth="1"/>
    <col min="8484" max="8484" width="19.88671875" style="2" customWidth="1"/>
    <col min="8485" max="8485" width="4.5546875" style="2" customWidth="1"/>
    <col min="8486" max="8486" width="6" style="2" customWidth="1"/>
    <col min="8487" max="8487" width="5.44140625" style="2" customWidth="1"/>
    <col min="8488" max="8488" width="4.6640625" style="2" customWidth="1"/>
    <col min="8489" max="8489" width="6" style="2" customWidth="1"/>
    <col min="8490" max="8697" width="9.109375" style="2"/>
    <col min="8698" max="8698" width="6.33203125" style="2" customWidth="1"/>
    <col min="8699" max="8699" width="14.33203125" style="2" bestFit="1" customWidth="1"/>
    <col min="8700" max="8700" width="49.109375" style="2" bestFit="1" customWidth="1"/>
    <col min="8701" max="8702" width="4.44140625" style="2" customWidth="1"/>
    <col min="8703" max="8703" width="3.6640625" style="2" customWidth="1"/>
    <col min="8704" max="8704" width="3.5546875" style="2" customWidth="1"/>
    <col min="8705" max="8705" width="3.33203125" style="2" customWidth="1"/>
    <col min="8706" max="8706" width="3.5546875" style="2" customWidth="1"/>
    <col min="8707" max="8707" width="3.44140625" style="2" customWidth="1"/>
    <col min="8708" max="8708" width="3.88671875" style="2" bestFit="1" customWidth="1"/>
    <col min="8709" max="8709" width="3.5546875" style="2" customWidth="1"/>
    <col min="8710" max="8710" width="3.33203125" style="2" bestFit="1" customWidth="1"/>
    <col min="8711" max="8711" width="2.88671875" style="2" bestFit="1" customWidth="1"/>
    <col min="8712" max="8712" width="4.33203125" style="2" bestFit="1" customWidth="1"/>
    <col min="8713" max="8713" width="3.88671875" style="2" bestFit="1" customWidth="1"/>
    <col min="8714" max="8714" width="4.109375" style="2" bestFit="1" customWidth="1"/>
    <col min="8715" max="8715" width="3" style="2" bestFit="1" customWidth="1"/>
    <col min="8716" max="8716" width="2.88671875" style="2" bestFit="1" customWidth="1"/>
    <col min="8717" max="8717" width="3.88671875" style="2" bestFit="1" customWidth="1"/>
    <col min="8718" max="8718" width="4.109375" style="2" customWidth="1"/>
    <col min="8719" max="8719" width="3.5546875" style="2" customWidth="1"/>
    <col min="8720" max="8720" width="3.44140625" style="2" customWidth="1"/>
    <col min="8721" max="8721" width="2.88671875" style="2" bestFit="1" customWidth="1"/>
    <col min="8722" max="8722" width="3.6640625" style="2" bestFit="1" customWidth="1"/>
    <col min="8723" max="8723" width="3.88671875" style="2" bestFit="1" customWidth="1"/>
    <col min="8724" max="8724" width="3.33203125" style="2" customWidth="1"/>
    <col min="8725" max="8726" width="3.109375" style="2" bestFit="1" customWidth="1"/>
    <col min="8727" max="8727" width="3.88671875" style="2" bestFit="1" customWidth="1"/>
    <col min="8728" max="8728" width="3.6640625" style="2" bestFit="1" customWidth="1"/>
    <col min="8729" max="8729" width="3.88671875" style="2" bestFit="1" customWidth="1"/>
    <col min="8730" max="8730" width="2.6640625" style="2" bestFit="1" customWidth="1"/>
    <col min="8731" max="8731" width="3" style="2" bestFit="1" customWidth="1"/>
    <col min="8732" max="8733" width="3.5546875" style="2" bestFit="1" customWidth="1"/>
    <col min="8734" max="8734" width="3" style="2" customWidth="1"/>
    <col min="8735" max="8735" width="3.6640625" style="2" bestFit="1" customWidth="1"/>
    <col min="8736" max="8736" width="3.33203125" style="2" customWidth="1"/>
    <col min="8737" max="8737" width="3.5546875" style="2" bestFit="1" customWidth="1"/>
    <col min="8738" max="8738" width="6" style="2" customWidth="1"/>
    <col min="8739" max="8739" width="36.33203125" style="2" bestFit="1" customWidth="1"/>
    <col min="8740" max="8740" width="19.88671875" style="2" customWidth="1"/>
    <col min="8741" max="8741" width="4.5546875" style="2" customWidth="1"/>
    <col min="8742" max="8742" width="6" style="2" customWidth="1"/>
    <col min="8743" max="8743" width="5.44140625" style="2" customWidth="1"/>
    <col min="8744" max="8744" width="4.6640625" style="2" customWidth="1"/>
    <col min="8745" max="8745" width="6" style="2" customWidth="1"/>
    <col min="8746" max="8953" width="9.109375" style="2"/>
    <col min="8954" max="8954" width="6.33203125" style="2" customWidth="1"/>
    <col min="8955" max="8955" width="14.33203125" style="2" bestFit="1" customWidth="1"/>
    <col min="8956" max="8956" width="49.109375" style="2" bestFit="1" customWidth="1"/>
    <col min="8957" max="8958" width="4.44140625" style="2" customWidth="1"/>
    <col min="8959" max="8959" width="3.6640625" style="2" customWidth="1"/>
    <col min="8960" max="8960" width="3.5546875" style="2" customWidth="1"/>
    <col min="8961" max="8961" width="3.33203125" style="2" customWidth="1"/>
    <col min="8962" max="8962" width="3.5546875" style="2" customWidth="1"/>
    <col min="8963" max="8963" width="3.44140625" style="2" customWidth="1"/>
    <col min="8964" max="8964" width="3.88671875" style="2" bestFit="1" customWidth="1"/>
    <col min="8965" max="8965" width="3.5546875" style="2" customWidth="1"/>
    <col min="8966" max="8966" width="3.33203125" style="2" bestFit="1" customWidth="1"/>
    <col min="8967" max="8967" width="2.88671875" style="2" bestFit="1" customWidth="1"/>
    <col min="8968" max="8968" width="4.33203125" style="2" bestFit="1" customWidth="1"/>
    <col min="8969" max="8969" width="3.88671875" style="2" bestFit="1" customWidth="1"/>
    <col min="8970" max="8970" width="4.109375" style="2" bestFit="1" customWidth="1"/>
    <col min="8971" max="8971" width="3" style="2" bestFit="1" customWidth="1"/>
    <col min="8972" max="8972" width="2.88671875" style="2" bestFit="1" customWidth="1"/>
    <col min="8973" max="8973" width="3.88671875" style="2" bestFit="1" customWidth="1"/>
    <col min="8974" max="8974" width="4.109375" style="2" customWidth="1"/>
    <col min="8975" max="8975" width="3.5546875" style="2" customWidth="1"/>
    <col min="8976" max="8976" width="3.44140625" style="2" customWidth="1"/>
    <col min="8977" max="8977" width="2.88671875" style="2" bestFit="1" customWidth="1"/>
    <col min="8978" max="8978" width="3.6640625" style="2" bestFit="1" customWidth="1"/>
    <col min="8979" max="8979" width="3.88671875" style="2" bestFit="1" customWidth="1"/>
    <col min="8980" max="8980" width="3.33203125" style="2" customWidth="1"/>
    <col min="8981" max="8982" width="3.109375" style="2" bestFit="1" customWidth="1"/>
    <col min="8983" max="8983" width="3.88671875" style="2" bestFit="1" customWidth="1"/>
    <col min="8984" max="8984" width="3.6640625" style="2" bestFit="1" customWidth="1"/>
    <col min="8985" max="8985" width="3.88671875" style="2" bestFit="1" customWidth="1"/>
    <col min="8986" max="8986" width="2.6640625" style="2" bestFit="1" customWidth="1"/>
    <col min="8987" max="8987" width="3" style="2" bestFit="1" customWidth="1"/>
    <col min="8988" max="8989" width="3.5546875" style="2" bestFit="1" customWidth="1"/>
    <col min="8990" max="8990" width="3" style="2" customWidth="1"/>
    <col min="8991" max="8991" width="3.6640625" style="2" bestFit="1" customWidth="1"/>
    <col min="8992" max="8992" width="3.33203125" style="2" customWidth="1"/>
    <col min="8993" max="8993" width="3.5546875" style="2" bestFit="1" customWidth="1"/>
    <col min="8994" max="8994" width="6" style="2" customWidth="1"/>
    <col min="8995" max="8995" width="36.33203125" style="2" bestFit="1" customWidth="1"/>
    <col min="8996" max="8996" width="19.88671875" style="2" customWidth="1"/>
    <col min="8997" max="8997" width="4.5546875" style="2" customWidth="1"/>
    <col min="8998" max="8998" width="6" style="2" customWidth="1"/>
    <col min="8999" max="8999" width="5.44140625" style="2" customWidth="1"/>
    <col min="9000" max="9000" width="4.6640625" style="2" customWidth="1"/>
    <col min="9001" max="9001" width="6" style="2" customWidth="1"/>
    <col min="9002" max="9209" width="9.109375" style="2"/>
    <col min="9210" max="9210" width="6.33203125" style="2" customWidth="1"/>
    <col min="9211" max="9211" width="14.33203125" style="2" bestFit="1" customWidth="1"/>
    <col min="9212" max="9212" width="49.109375" style="2" bestFit="1" customWidth="1"/>
    <col min="9213" max="9214" width="4.44140625" style="2" customWidth="1"/>
    <col min="9215" max="9215" width="3.6640625" style="2" customWidth="1"/>
    <col min="9216" max="9216" width="3.5546875" style="2" customWidth="1"/>
    <col min="9217" max="9217" width="3.33203125" style="2" customWidth="1"/>
    <col min="9218" max="9218" width="3.5546875" style="2" customWidth="1"/>
    <col min="9219" max="9219" width="3.44140625" style="2" customWidth="1"/>
    <col min="9220" max="9220" width="3.88671875" style="2" bestFit="1" customWidth="1"/>
    <col min="9221" max="9221" width="3.5546875" style="2" customWidth="1"/>
    <col min="9222" max="9222" width="3.33203125" style="2" bestFit="1" customWidth="1"/>
    <col min="9223" max="9223" width="2.88671875" style="2" bestFit="1" customWidth="1"/>
    <col min="9224" max="9224" width="4.33203125" style="2" bestFit="1" customWidth="1"/>
    <col min="9225" max="9225" width="3.88671875" style="2" bestFit="1" customWidth="1"/>
    <col min="9226" max="9226" width="4.109375" style="2" bestFit="1" customWidth="1"/>
    <col min="9227" max="9227" width="3" style="2" bestFit="1" customWidth="1"/>
    <col min="9228" max="9228" width="2.88671875" style="2" bestFit="1" customWidth="1"/>
    <col min="9229" max="9229" width="3.88671875" style="2" bestFit="1" customWidth="1"/>
    <col min="9230" max="9230" width="4.109375" style="2" customWidth="1"/>
    <col min="9231" max="9231" width="3.5546875" style="2" customWidth="1"/>
    <col min="9232" max="9232" width="3.44140625" style="2" customWidth="1"/>
    <col min="9233" max="9233" width="2.88671875" style="2" bestFit="1" customWidth="1"/>
    <col min="9234" max="9234" width="3.6640625" style="2" bestFit="1" customWidth="1"/>
    <col min="9235" max="9235" width="3.88671875" style="2" bestFit="1" customWidth="1"/>
    <col min="9236" max="9236" width="3.33203125" style="2" customWidth="1"/>
    <col min="9237" max="9238" width="3.109375" style="2" bestFit="1" customWidth="1"/>
    <col min="9239" max="9239" width="3.88671875" style="2" bestFit="1" customWidth="1"/>
    <col min="9240" max="9240" width="3.6640625" style="2" bestFit="1" customWidth="1"/>
    <col min="9241" max="9241" width="3.88671875" style="2" bestFit="1" customWidth="1"/>
    <col min="9242" max="9242" width="2.6640625" style="2" bestFit="1" customWidth="1"/>
    <col min="9243" max="9243" width="3" style="2" bestFit="1" customWidth="1"/>
    <col min="9244" max="9245" width="3.5546875" style="2" bestFit="1" customWidth="1"/>
    <col min="9246" max="9246" width="3" style="2" customWidth="1"/>
    <col min="9247" max="9247" width="3.6640625" style="2" bestFit="1" customWidth="1"/>
    <col min="9248" max="9248" width="3.33203125" style="2" customWidth="1"/>
    <col min="9249" max="9249" width="3.5546875" style="2" bestFit="1" customWidth="1"/>
    <col min="9250" max="9250" width="6" style="2" customWidth="1"/>
    <col min="9251" max="9251" width="36.33203125" style="2" bestFit="1" customWidth="1"/>
    <col min="9252" max="9252" width="19.88671875" style="2" customWidth="1"/>
    <col min="9253" max="9253" width="4.5546875" style="2" customWidth="1"/>
    <col min="9254" max="9254" width="6" style="2" customWidth="1"/>
    <col min="9255" max="9255" width="5.44140625" style="2" customWidth="1"/>
    <col min="9256" max="9256" width="4.6640625" style="2" customWidth="1"/>
    <col min="9257" max="9257" width="6" style="2" customWidth="1"/>
    <col min="9258" max="9465" width="9.109375" style="2"/>
    <col min="9466" max="9466" width="6.33203125" style="2" customWidth="1"/>
    <col min="9467" max="9467" width="14.33203125" style="2" bestFit="1" customWidth="1"/>
    <col min="9468" max="9468" width="49.109375" style="2" bestFit="1" customWidth="1"/>
    <col min="9469" max="9470" width="4.44140625" style="2" customWidth="1"/>
    <col min="9471" max="9471" width="3.6640625" style="2" customWidth="1"/>
    <col min="9472" max="9472" width="3.5546875" style="2" customWidth="1"/>
    <col min="9473" max="9473" width="3.33203125" style="2" customWidth="1"/>
    <col min="9474" max="9474" width="3.5546875" style="2" customWidth="1"/>
    <col min="9475" max="9475" width="3.44140625" style="2" customWidth="1"/>
    <col min="9476" max="9476" width="3.88671875" style="2" bestFit="1" customWidth="1"/>
    <col min="9477" max="9477" width="3.5546875" style="2" customWidth="1"/>
    <col min="9478" max="9478" width="3.33203125" style="2" bestFit="1" customWidth="1"/>
    <col min="9479" max="9479" width="2.88671875" style="2" bestFit="1" customWidth="1"/>
    <col min="9480" max="9480" width="4.33203125" style="2" bestFit="1" customWidth="1"/>
    <col min="9481" max="9481" width="3.88671875" style="2" bestFit="1" customWidth="1"/>
    <col min="9482" max="9482" width="4.109375" style="2" bestFit="1" customWidth="1"/>
    <col min="9483" max="9483" width="3" style="2" bestFit="1" customWidth="1"/>
    <col min="9484" max="9484" width="2.88671875" style="2" bestFit="1" customWidth="1"/>
    <col min="9485" max="9485" width="3.88671875" style="2" bestFit="1" customWidth="1"/>
    <col min="9486" max="9486" width="4.109375" style="2" customWidth="1"/>
    <col min="9487" max="9487" width="3.5546875" style="2" customWidth="1"/>
    <col min="9488" max="9488" width="3.44140625" style="2" customWidth="1"/>
    <col min="9489" max="9489" width="2.88671875" style="2" bestFit="1" customWidth="1"/>
    <col min="9490" max="9490" width="3.6640625" style="2" bestFit="1" customWidth="1"/>
    <col min="9491" max="9491" width="3.88671875" style="2" bestFit="1" customWidth="1"/>
    <col min="9492" max="9492" width="3.33203125" style="2" customWidth="1"/>
    <col min="9493" max="9494" width="3.109375" style="2" bestFit="1" customWidth="1"/>
    <col min="9495" max="9495" width="3.88671875" style="2" bestFit="1" customWidth="1"/>
    <col min="9496" max="9496" width="3.6640625" style="2" bestFit="1" customWidth="1"/>
    <col min="9497" max="9497" width="3.88671875" style="2" bestFit="1" customWidth="1"/>
    <col min="9498" max="9498" width="2.6640625" style="2" bestFit="1" customWidth="1"/>
    <col min="9499" max="9499" width="3" style="2" bestFit="1" customWidth="1"/>
    <col min="9500" max="9501" width="3.5546875" style="2" bestFit="1" customWidth="1"/>
    <col min="9502" max="9502" width="3" style="2" customWidth="1"/>
    <col min="9503" max="9503" width="3.6640625" style="2" bestFit="1" customWidth="1"/>
    <col min="9504" max="9504" width="3.33203125" style="2" customWidth="1"/>
    <col min="9505" max="9505" width="3.5546875" style="2" bestFit="1" customWidth="1"/>
    <col min="9506" max="9506" width="6" style="2" customWidth="1"/>
    <col min="9507" max="9507" width="36.33203125" style="2" bestFit="1" customWidth="1"/>
    <col min="9508" max="9508" width="19.88671875" style="2" customWidth="1"/>
    <col min="9509" max="9509" width="4.5546875" style="2" customWidth="1"/>
    <col min="9510" max="9510" width="6" style="2" customWidth="1"/>
    <col min="9511" max="9511" width="5.44140625" style="2" customWidth="1"/>
    <col min="9512" max="9512" width="4.6640625" style="2" customWidth="1"/>
    <col min="9513" max="9513" width="6" style="2" customWidth="1"/>
    <col min="9514" max="9721" width="9.109375" style="2"/>
    <col min="9722" max="9722" width="6.33203125" style="2" customWidth="1"/>
    <col min="9723" max="9723" width="14.33203125" style="2" bestFit="1" customWidth="1"/>
    <col min="9724" max="9724" width="49.109375" style="2" bestFit="1" customWidth="1"/>
    <col min="9725" max="9726" width="4.44140625" style="2" customWidth="1"/>
    <col min="9727" max="9727" width="3.6640625" style="2" customWidth="1"/>
    <col min="9728" max="9728" width="3.5546875" style="2" customWidth="1"/>
    <col min="9729" max="9729" width="3.33203125" style="2" customWidth="1"/>
    <col min="9730" max="9730" width="3.5546875" style="2" customWidth="1"/>
    <col min="9731" max="9731" width="3.44140625" style="2" customWidth="1"/>
    <col min="9732" max="9732" width="3.88671875" style="2" bestFit="1" customWidth="1"/>
    <col min="9733" max="9733" width="3.5546875" style="2" customWidth="1"/>
    <col min="9734" max="9734" width="3.33203125" style="2" bestFit="1" customWidth="1"/>
    <col min="9735" max="9735" width="2.88671875" style="2" bestFit="1" customWidth="1"/>
    <col min="9736" max="9736" width="4.33203125" style="2" bestFit="1" customWidth="1"/>
    <col min="9737" max="9737" width="3.88671875" style="2" bestFit="1" customWidth="1"/>
    <col min="9738" max="9738" width="4.109375" style="2" bestFit="1" customWidth="1"/>
    <col min="9739" max="9739" width="3" style="2" bestFit="1" customWidth="1"/>
    <col min="9740" max="9740" width="2.88671875" style="2" bestFit="1" customWidth="1"/>
    <col min="9741" max="9741" width="3.88671875" style="2" bestFit="1" customWidth="1"/>
    <col min="9742" max="9742" width="4.109375" style="2" customWidth="1"/>
    <col min="9743" max="9743" width="3.5546875" style="2" customWidth="1"/>
    <col min="9744" max="9744" width="3.44140625" style="2" customWidth="1"/>
    <col min="9745" max="9745" width="2.88671875" style="2" bestFit="1" customWidth="1"/>
    <col min="9746" max="9746" width="3.6640625" style="2" bestFit="1" customWidth="1"/>
    <col min="9747" max="9747" width="3.88671875" style="2" bestFit="1" customWidth="1"/>
    <col min="9748" max="9748" width="3.33203125" style="2" customWidth="1"/>
    <col min="9749" max="9750" width="3.109375" style="2" bestFit="1" customWidth="1"/>
    <col min="9751" max="9751" width="3.88671875" style="2" bestFit="1" customWidth="1"/>
    <col min="9752" max="9752" width="3.6640625" style="2" bestFit="1" customWidth="1"/>
    <col min="9753" max="9753" width="3.88671875" style="2" bestFit="1" customWidth="1"/>
    <col min="9754" max="9754" width="2.6640625" style="2" bestFit="1" customWidth="1"/>
    <col min="9755" max="9755" width="3" style="2" bestFit="1" customWidth="1"/>
    <col min="9756" max="9757" width="3.5546875" style="2" bestFit="1" customWidth="1"/>
    <col min="9758" max="9758" width="3" style="2" customWidth="1"/>
    <col min="9759" max="9759" width="3.6640625" style="2" bestFit="1" customWidth="1"/>
    <col min="9760" max="9760" width="3.33203125" style="2" customWidth="1"/>
    <col min="9761" max="9761" width="3.5546875" style="2" bestFit="1" customWidth="1"/>
    <col min="9762" max="9762" width="6" style="2" customWidth="1"/>
    <col min="9763" max="9763" width="36.33203125" style="2" bestFit="1" customWidth="1"/>
    <col min="9764" max="9764" width="19.88671875" style="2" customWidth="1"/>
    <col min="9765" max="9765" width="4.5546875" style="2" customWidth="1"/>
    <col min="9766" max="9766" width="6" style="2" customWidth="1"/>
    <col min="9767" max="9767" width="5.44140625" style="2" customWidth="1"/>
    <col min="9768" max="9768" width="4.6640625" style="2" customWidth="1"/>
    <col min="9769" max="9769" width="6" style="2" customWidth="1"/>
    <col min="9770" max="9977" width="9.109375" style="2"/>
    <col min="9978" max="9978" width="6.33203125" style="2" customWidth="1"/>
    <col min="9979" max="9979" width="14.33203125" style="2" bestFit="1" customWidth="1"/>
    <col min="9980" max="9980" width="49.109375" style="2" bestFit="1" customWidth="1"/>
    <col min="9981" max="9982" width="4.44140625" style="2" customWidth="1"/>
    <col min="9983" max="9983" width="3.6640625" style="2" customWidth="1"/>
    <col min="9984" max="9984" width="3.5546875" style="2" customWidth="1"/>
    <col min="9985" max="9985" width="3.33203125" style="2" customWidth="1"/>
    <col min="9986" max="9986" width="3.5546875" style="2" customWidth="1"/>
    <col min="9987" max="9987" width="3.44140625" style="2" customWidth="1"/>
    <col min="9988" max="9988" width="3.88671875" style="2" bestFit="1" customWidth="1"/>
    <col min="9989" max="9989" width="3.5546875" style="2" customWidth="1"/>
    <col min="9990" max="9990" width="3.33203125" style="2" bestFit="1" customWidth="1"/>
    <col min="9991" max="9991" width="2.88671875" style="2" bestFit="1" customWidth="1"/>
    <col min="9992" max="9992" width="4.33203125" style="2" bestFit="1" customWidth="1"/>
    <col min="9993" max="9993" width="3.88671875" style="2" bestFit="1" customWidth="1"/>
    <col min="9994" max="9994" width="4.109375" style="2" bestFit="1" customWidth="1"/>
    <col min="9995" max="9995" width="3" style="2" bestFit="1" customWidth="1"/>
    <col min="9996" max="9996" width="2.88671875" style="2" bestFit="1" customWidth="1"/>
    <col min="9997" max="9997" width="3.88671875" style="2" bestFit="1" customWidth="1"/>
    <col min="9998" max="9998" width="4.109375" style="2" customWidth="1"/>
    <col min="9999" max="9999" width="3.5546875" style="2" customWidth="1"/>
    <col min="10000" max="10000" width="3.44140625" style="2" customWidth="1"/>
    <col min="10001" max="10001" width="2.88671875" style="2" bestFit="1" customWidth="1"/>
    <col min="10002" max="10002" width="3.6640625" style="2" bestFit="1" customWidth="1"/>
    <col min="10003" max="10003" width="3.88671875" style="2" bestFit="1" customWidth="1"/>
    <col min="10004" max="10004" width="3.33203125" style="2" customWidth="1"/>
    <col min="10005" max="10006" width="3.109375" style="2" bestFit="1" customWidth="1"/>
    <col min="10007" max="10007" width="3.88671875" style="2" bestFit="1" customWidth="1"/>
    <col min="10008" max="10008" width="3.6640625" style="2" bestFit="1" customWidth="1"/>
    <col min="10009" max="10009" width="3.88671875" style="2" bestFit="1" customWidth="1"/>
    <col min="10010" max="10010" width="2.6640625" style="2" bestFit="1" customWidth="1"/>
    <col min="10011" max="10011" width="3" style="2" bestFit="1" customWidth="1"/>
    <col min="10012" max="10013" width="3.5546875" style="2" bestFit="1" customWidth="1"/>
    <col min="10014" max="10014" width="3" style="2" customWidth="1"/>
    <col min="10015" max="10015" width="3.6640625" style="2" bestFit="1" customWidth="1"/>
    <col min="10016" max="10016" width="3.33203125" style="2" customWidth="1"/>
    <col min="10017" max="10017" width="3.5546875" style="2" bestFit="1" customWidth="1"/>
    <col min="10018" max="10018" width="6" style="2" customWidth="1"/>
    <col min="10019" max="10019" width="36.33203125" style="2" bestFit="1" customWidth="1"/>
    <col min="10020" max="10020" width="19.88671875" style="2" customWidth="1"/>
    <col min="10021" max="10021" width="4.5546875" style="2" customWidth="1"/>
    <col min="10022" max="10022" width="6" style="2" customWidth="1"/>
    <col min="10023" max="10023" width="5.44140625" style="2" customWidth="1"/>
    <col min="10024" max="10024" width="4.6640625" style="2" customWidth="1"/>
    <col min="10025" max="10025" width="6" style="2" customWidth="1"/>
    <col min="10026" max="10233" width="9.109375" style="2"/>
    <col min="10234" max="10234" width="6.33203125" style="2" customWidth="1"/>
    <col min="10235" max="10235" width="14.33203125" style="2" bestFit="1" customWidth="1"/>
    <col min="10236" max="10236" width="49.109375" style="2" bestFit="1" customWidth="1"/>
    <col min="10237" max="10238" width="4.44140625" style="2" customWidth="1"/>
    <col min="10239" max="10239" width="3.6640625" style="2" customWidth="1"/>
    <col min="10240" max="10240" width="3.5546875" style="2" customWidth="1"/>
    <col min="10241" max="10241" width="3.33203125" style="2" customWidth="1"/>
    <col min="10242" max="10242" width="3.5546875" style="2" customWidth="1"/>
    <col min="10243" max="10243" width="3.44140625" style="2" customWidth="1"/>
    <col min="10244" max="10244" width="3.88671875" style="2" bestFit="1" customWidth="1"/>
    <col min="10245" max="10245" width="3.5546875" style="2" customWidth="1"/>
    <col min="10246" max="10246" width="3.33203125" style="2" bestFit="1" customWidth="1"/>
    <col min="10247" max="10247" width="2.88671875" style="2" bestFit="1" customWidth="1"/>
    <col min="10248" max="10248" width="4.33203125" style="2" bestFit="1" customWidth="1"/>
    <col min="10249" max="10249" width="3.88671875" style="2" bestFit="1" customWidth="1"/>
    <col min="10250" max="10250" width="4.109375" style="2" bestFit="1" customWidth="1"/>
    <col min="10251" max="10251" width="3" style="2" bestFit="1" customWidth="1"/>
    <col min="10252" max="10252" width="2.88671875" style="2" bestFit="1" customWidth="1"/>
    <col min="10253" max="10253" width="3.88671875" style="2" bestFit="1" customWidth="1"/>
    <col min="10254" max="10254" width="4.109375" style="2" customWidth="1"/>
    <col min="10255" max="10255" width="3.5546875" style="2" customWidth="1"/>
    <col min="10256" max="10256" width="3.44140625" style="2" customWidth="1"/>
    <col min="10257" max="10257" width="2.88671875" style="2" bestFit="1" customWidth="1"/>
    <col min="10258" max="10258" width="3.6640625" style="2" bestFit="1" customWidth="1"/>
    <col min="10259" max="10259" width="3.88671875" style="2" bestFit="1" customWidth="1"/>
    <col min="10260" max="10260" width="3.33203125" style="2" customWidth="1"/>
    <col min="10261" max="10262" width="3.109375" style="2" bestFit="1" customWidth="1"/>
    <col min="10263" max="10263" width="3.88671875" style="2" bestFit="1" customWidth="1"/>
    <col min="10264" max="10264" width="3.6640625" style="2" bestFit="1" customWidth="1"/>
    <col min="10265" max="10265" width="3.88671875" style="2" bestFit="1" customWidth="1"/>
    <col min="10266" max="10266" width="2.6640625" style="2" bestFit="1" customWidth="1"/>
    <col min="10267" max="10267" width="3" style="2" bestFit="1" customWidth="1"/>
    <col min="10268" max="10269" width="3.5546875" style="2" bestFit="1" customWidth="1"/>
    <col min="10270" max="10270" width="3" style="2" customWidth="1"/>
    <col min="10271" max="10271" width="3.6640625" style="2" bestFit="1" customWidth="1"/>
    <col min="10272" max="10272" width="3.33203125" style="2" customWidth="1"/>
    <col min="10273" max="10273" width="3.5546875" style="2" bestFit="1" customWidth="1"/>
    <col min="10274" max="10274" width="6" style="2" customWidth="1"/>
    <col min="10275" max="10275" width="36.33203125" style="2" bestFit="1" customWidth="1"/>
    <col min="10276" max="10276" width="19.88671875" style="2" customWidth="1"/>
    <col min="10277" max="10277" width="4.5546875" style="2" customWidth="1"/>
    <col min="10278" max="10278" width="6" style="2" customWidth="1"/>
    <col min="10279" max="10279" width="5.44140625" style="2" customWidth="1"/>
    <col min="10280" max="10280" width="4.6640625" style="2" customWidth="1"/>
    <col min="10281" max="10281" width="6" style="2" customWidth="1"/>
    <col min="10282" max="10489" width="9.109375" style="2"/>
    <col min="10490" max="10490" width="6.33203125" style="2" customWidth="1"/>
    <col min="10491" max="10491" width="14.33203125" style="2" bestFit="1" customWidth="1"/>
    <col min="10492" max="10492" width="49.109375" style="2" bestFit="1" customWidth="1"/>
    <col min="10493" max="10494" width="4.44140625" style="2" customWidth="1"/>
    <col min="10495" max="10495" width="3.6640625" style="2" customWidth="1"/>
    <col min="10496" max="10496" width="3.5546875" style="2" customWidth="1"/>
    <col min="10497" max="10497" width="3.33203125" style="2" customWidth="1"/>
    <col min="10498" max="10498" width="3.5546875" style="2" customWidth="1"/>
    <col min="10499" max="10499" width="3.44140625" style="2" customWidth="1"/>
    <col min="10500" max="10500" width="3.88671875" style="2" bestFit="1" customWidth="1"/>
    <col min="10501" max="10501" width="3.5546875" style="2" customWidth="1"/>
    <col min="10502" max="10502" width="3.33203125" style="2" bestFit="1" customWidth="1"/>
    <col min="10503" max="10503" width="2.88671875" style="2" bestFit="1" customWidth="1"/>
    <col min="10504" max="10504" width="4.33203125" style="2" bestFit="1" customWidth="1"/>
    <col min="10505" max="10505" width="3.88671875" style="2" bestFit="1" customWidth="1"/>
    <col min="10506" max="10506" width="4.109375" style="2" bestFit="1" customWidth="1"/>
    <col min="10507" max="10507" width="3" style="2" bestFit="1" customWidth="1"/>
    <col min="10508" max="10508" width="2.88671875" style="2" bestFit="1" customWidth="1"/>
    <col min="10509" max="10509" width="3.88671875" style="2" bestFit="1" customWidth="1"/>
    <col min="10510" max="10510" width="4.109375" style="2" customWidth="1"/>
    <col min="10511" max="10511" width="3.5546875" style="2" customWidth="1"/>
    <col min="10512" max="10512" width="3.44140625" style="2" customWidth="1"/>
    <col min="10513" max="10513" width="2.88671875" style="2" bestFit="1" customWidth="1"/>
    <col min="10514" max="10514" width="3.6640625" style="2" bestFit="1" customWidth="1"/>
    <col min="10515" max="10515" width="3.88671875" style="2" bestFit="1" customWidth="1"/>
    <col min="10516" max="10516" width="3.33203125" style="2" customWidth="1"/>
    <col min="10517" max="10518" width="3.109375" style="2" bestFit="1" customWidth="1"/>
    <col min="10519" max="10519" width="3.88671875" style="2" bestFit="1" customWidth="1"/>
    <col min="10520" max="10520" width="3.6640625" style="2" bestFit="1" customWidth="1"/>
    <col min="10521" max="10521" width="3.88671875" style="2" bestFit="1" customWidth="1"/>
    <col min="10522" max="10522" width="2.6640625" style="2" bestFit="1" customWidth="1"/>
    <col min="10523" max="10523" width="3" style="2" bestFit="1" customWidth="1"/>
    <col min="10524" max="10525" width="3.5546875" style="2" bestFit="1" customWidth="1"/>
    <col min="10526" max="10526" width="3" style="2" customWidth="1"/>
    <col min="10527" max="10527" width="3.6640625" style="2" bestFit="1" customWidth="1"/>
    <col min="10528" max="10528" width="3.33203125" style="2" customWidth="1"/>
    <col min="10529" max="10529" width="3.5546875" style="2" bestFit="1" customWidth="1"/>
    <col min="10530" max="10530" width="6" style="2" customWidth="1"/>
    <col min="10531" max="10531" width="36.33203125" style="2" bestFit="1" customWidth="1"/>
    <col min="10532" max="10532" width="19.88671875" style="2" customWidth="1"/>
    <col min="10533" max="10533" width="4.5546875" style="2" customWidth="1"/>
    <col min="10534" max="10534" width="6" style="2" customWidth="1"/>
    <col min="10535" max="10535" width="5.44140625" style="2" customWidth="1"/>
    <col min="10536" max="10536" width="4.6640625" style="2" customWidth="1"/>
    <col min="10537" max="10537" width="6" style="2" customWidth="1"/>
    <col min="10538" max="10745" width="9.109375" style="2"/>
    <col min="10746" max="10746" width="6.33203125" style="2" customWidth="1"/>
    <col min="10747" max="10747" width="14.33203125" style="2" bestFit="1" customWidth="1"/>
    <col min="10748" max="10748" width="49.109375" style="2" bestFit="1" customWidth="1"/>
    <col min="10749" max="10750" width="4.44140625" style="2" customWidth="1"/>
    <col min="10751" max="10751" width="3.6640625" style="2" customWidth="1"/>
    <col min="10752" max="10752" width="3.5546875" style="2" customWidth="1"/>
    <col min="10753" max="10753" width="3.33203125" style="2" customWidth="1"/>
    <col min="10754" max="10754" width="3.5546875" style="2" customWidth="1"/>
    <col min="10755" max="10755" width="3.44140625" style="2" customWidth="1"/>
    <col min="10756" max="10756" width="3.88671875" style="2" bestFit="1" customWidth="1"/>
    <col min="10757" max="10757" width="3.5546875" style="2" customWidth="1"/>
    <col min="10758" max="10758" width="3.33203125" style="2" bestFit="1" customWidth="1"/>
    <col min="10759" max="10759" width="2.88671875" style="2" bestFit="1" customWidth="1"/>
    <col min="10760" max="10760" width="4.33203125" style="2" bestFit="1" customWidth="1"/>
    <col min="10761" max="10761" width="3.88671875" style="2" bestFit="1" customWidth="1"/>
    <col min="10762" max="10762" width="4.109375" style="2" bestFit="1" customWidth="1"/>
    <col min="10763" max="10763" width="3" style="2" bestFit="1" customWidth="1"/>
    <col min="10764" max="10764" width="2.88671875" style="2" bestFit="1" customWidth="1"/>
    <col min="10765" max="10765" width="3.88671875" style="2" bestFit="1" customWidth="1"/>
    <col min="10766" max="10766" width="4.109375" style="2" customWidth="1"/>
    <col min="10767" max="10767" width="3.5546875" style="2" customWidth="1"/>
    <col min="10768" max="10768" width="3.44140625" style="2" customWidth="1"/>
    <col min="10769" max="10769" width="2.88671875" style="2" bestFit="1" customWidth="1"/>
    <col min="10770" max="10770" width="3.6640625" style="2" bestFit="1" customWidth="1"/>
    <col min="10771" max="10771" width="3.88671875" style="2" bestFit="1" customWidth="1"/>
    <col min="10772" max="10772" width="3.33203125" style="2" customWidth="1"/>
    <col min="10773" max="10774" width="3.109375" style="2" bestFit="1" customWidth="1"/>
    <col min="10775" max="10775" width="3.88671875" style="2" bestFit="1" customWidth="1"/>
    <col min="10776" max="10776" width="3.6640625" style="2" bestFit="1" customWidth="1"/>
    <col min="10777" max="10777" width="3.88671875" style="2" bestFit="1" customWidth="1"/>
    <col min="10778" max="10778" width="2.6640625" style="2" bestFit="1" customWidth="1"/>
    <col min="10779" max="10779" width="3" style="2" bestFit="1" customWidth="1"/>
    <col min="10780" max="10781" width="3.5546875" style="2" bestFit="1" customWidth="1"/>
    <col min="10782" max="10782" width="3" style="2" customWidth="1"/>
    <col min="10783" max="10783" width="3.6640625" style="2" bestFit="1" customWidth="1"/>
    <col min="10784" max="10784" width="3.33203125" style="2" customWidth="1"/>
    <col min="10785" max="10785" width="3.5546875" style="2" bestFit="1" customWidth="1"/>
    <col min="10786" max="10786" width="6" style="2" customWidth="1"/>
    <col min="10787" max="10787" width="36.33203125" style="2" bestFit="1" customWidth="1"/>
    <col min="10788" max="10788" width="19.88671875" style="2" customWidth="1"/>
    <col min="10789" max="10789" width="4.5546875" style="2" customWidth="1"/>
    <col min="10790" max="10790" width="6" style="2" customWidth="1"/>
    <col min="10791" max="10791" width="5.44140625" style="2" customWidth="1"/>
    <col min="10792" max="10792" width="4.6640625" style="2" customWidth="1"/>
    <col min="10793" max="10793" width="6" style="2" customWidth="1"/>
    <col min="10794" max="11001" width="9.109375" style="2"/>
    <col min="11002" max="11002" width="6.33203125" style="2" customWidth="1"/>
    <col min="11003" max="11003" width="14.33203125" style="2" bestFit="1" customWidth="1"/>
    <col min="11004" max="11004" width="49.109375" style="2" bestFit="1" customWidth="1"/>
    <col min="11005" max="11006" width="4.44140625" style="2" customWidth="1"/>
    <col min="11007" max="11007" width="3.6640625" style="2" customWidth="1"/>
    <col min="11008" max="11008" width="3.5546875" style="2" customWidth="1"/>
    <col min="11009" max="11009" width="3.33203125" style="2" customWidth="1"/>
    <col min="11010" max="11010" width="3.5546875" style="2" customWidth="1"/>
    <col min="11011" max="11011" width="3.44140625" style="2" customWidth="1"/>
    <col min="11012" max="11012" width="3.88671875" style="2" bestFit="1" customWidth="1"/>
    <col min="11013" max="11013" width="3.5546875" style="2" customWidth="1"/>
    <col min="11014" max="11014" width="3.33203125" style="2" bestFit="1" customWidth="1"/>
    <col min="11015" max="11015" width="2.88671875" style="2" bestFit="1" customWidth="1"/>
    <col min="11016" max="11016" width="4.33203125" style="2" bestFit="1" customWidth="1"/>
    <col min="11017" max="11017" width="3.88671875" style="2" bestFit="1" customWidth="1"/>
    <col min="11018" max="11018" width="4.109375" style="2" bestFit="1" customWidth="1"/>
    <col min="11019" max="11019" width="3" style="2" bestFit="1" customWidth="1"/>
    <col min="11020" max="11020" width="2.88671875" style="2" bestFit="1" customWidth="1"/>
    <col min="11021" max="11021" width="3.88671875" style="2" bestFit="1" customWidth="1"/>
    <col min="11022" max="11022" width="4.109375" style="2" customWidth="1"/>
    <col min="11023" max="11023" width="3.5546875" style="2" customWidth="1"/>
    <col min="11024" max="11024" width="3.44140625" style="2" customWidth="1"/>
    <col min="11025" max="11025" width="2.88671875" style="2" bestFit="1" customWidth="1"/>
    <col min="11026" max="11026" width="3.6640625" style="2" bestFit="1" customWidth="1"/>
    <col min="11027" max="11027" width="3.88671875" style="2" bestFit="1" customWidth="1"/>
    <col min="11028" max="11028" width="3.33203125" style="2" customWidth="1"/>
    <col min="11029" max="11030" width="3.109375" style="2" bestFit="1" customWidth="1"/>
    <col min="11031" max="11031" width="3.88671875" style="2" bestFit="1" customWidth="1"/>
    <col min="11032" max="11032" width="3.6640625" style="2" bestFit="1" customWidth="1"/>
    <col min="11033" max="11033" width="3.88671875" style="2" bestFit="1" customWidth="1"/>
    <col min="11034" max="11034" width="2.6640625" style="2" bestFit="1" customWidth="1"/>
    <col min="11035" max="11035" width="3" style="2" bestFit="1" customWidth="1"/>
    <col min="11036" max="11037" width="3.5546875" style="2" bestFit="1" customWidth="1"/>
    <col min="11038" max="11038" width="3" style="2" customWidth="1"/>
    <col min="11039" max="11039" width="3.6640625" style="2" bestFit="1" customWidth="1"/>
    <col min="11040" max="11040" width="3.33203125" style="2" customWidth="1"/>
    <col min="11041" max="11041" width="3.5546875" style="2" bestFit="1" customWidth="1"/>
    <col min="11042" max="11042" width="6" style="2" customWidth="1"/>
    <col min="11043" max="11043" width="36.33203125" style="2" bestFit="1" customWidth="1"/>
    <col min="11044" max="11044" width="19.88671875" style="2" customWidth="1"/>
    <col min="11045" max="11045" width="4.5546875" style="2" customWidth="1"/>
    <col min="11046" max="11046" width="6" style="2" customWidth="1"/>
    <col min="11047" max="11047" width="5.44140625" style="2" customWidth="1"/>
    <col min="11048" max="11048" width="4.6640625" style="2" customWidth="1"/>
    <col min="11049" max="11049" width="6" style="2" customWidth="1"/>
    <col min="11050" max="11257" width="9.109375" style="2"/>
    <col min="11258" max="11258" width="6.33203125" style="2" customWidth="1"/>
    <col min="11259" max="11259" width="14.33203125" style="2" bestFit="1" customWidth="1"/>
    <col min="11260" max="11260" width="49.109375" style="2" bestFit="1" customWidth="1"/>
    <col min="11261" max="11262" width="4.44140625" style="2" customWidth="1"/>
    <col min="11263" max="11263" width="3.6640625" style="2" customWidth="1"/>
    <col min="11264" max="11264" width="3.5546875" style="2" customWidth="1"/>
    <col min="11265" max="11265" width="3.33203125" style="2" customWidth="1"/>
    <col min="11266" max="11266" width="3.5546875" style="2" customWidth="1"/>
    <col min="11267" max="11267" width="3.44140625" style="2" customWidth="1"/>
    <col min="11268" max="11268" width="3.88671875" style="2" bestFit="1" customWidth="1"/>
    <col min="11269" max="11269" width="3.5546875" style="2" customWidth="1"/>
    <col min="11270" max="11270" width="3.33203125" style="2" bestFit="1" customWidth="1"/>
    <col min="11271" max="11271" width="2.88671875" style="2" bestFit="1" customWidth="1"/>
    <col min="11272" max="11272" width="4.33203125" style="2" bestFit="1" customWidth="1"/>
    <col min="11273" max="11273" width="3.88671875" style="2" bestFit="1" customWidth="1"/>
    <col min="11274" max="11274" width="4.109375" style="2" bestFit="1" customWidth="1"/>
    <col min="11275" max="11275" width="3" style="2" bestFit="1" customWidth="1"/>
    <col min="11276" max="11276" width="2.88671875" style="2" bestFit="1" customWidth="1"/>
    <col min="11277" max="11277" width="3.88671875" style="2" bestFit="1" customWidth="1"/>
    <col min="11278" max="11278" width="4.109375" style="2" customWidth="1"/>
    <col min="11279" max="11279" width="3.5546875" style="2" customWidth="1"/>
    <col min="11280" max="11280" width="3.44140625" style="2" customWidth="1"/>
    <col min="11281" max="11281" width="2.88671875" style="2" bestFit="1" customWidth="1"/>
    <col min="11282" max="11282" width="3.6640625" style="2" bestFit="1" customWidth="1"/>
    <col min="11283" max="11283" width="3.88671875" style="2" bestFit="1" customWidth="1"/>
    <col min="11284" max="11284" width="3.33203125" style="2" customWidth="1"/>
    <col min="11285" max="11286" width="3.109375" style="2" bestFit="1" customWidth="1"/>
    <col min="11287" max="11287" width="3.88671875" style="2" bestFit="1" customWidth="1"/>
    <col min="11288" max="11288" width="3.6640625" style="2" bestFit="1" customWidth="1"/>
    <col min="11289" max="11289" width="3.88671875" style="2" bestFit="1" customWidth="1"/>
    <col min="11290" max="11290" width="2.6640625" style="2" bestFit="1" customWidth="1"/>
    <col min="11291" max="11291" width="3" style="2" bestFit="1" customWidth="1"/>
    <col min="11292" max="11293" width="3.5546875" style="2" bestFit="1" customWidth="1"/>
    <col min="11294" max="11294" width="3" style="2" customWidth="1"/>
    <col min="11295" max="11295" width="3.6640625" style="2" bestFit="1" customWidth="1"/>
    <col min="11296" max="11296" width="3.33203125" style="2" customWidth="1"/>
    <col min="11297" max="11297" width="3.5546875" style="2" bestFit="1" customWidth="1"/>
    <col min="11298" max="11298" width="6" style="2" customWidth="1"/>
    <col min="11299" max="11299" width="36.33203125" style="2" bestFit="1" customWidth="1"/>
    <col min="11300" max="11300" width="19.88671875" style="2" customWidth="1"/>
    <col min="11301" max="11301" width="4.5546875" style="2" customWidth="1"/>
    <col min="11302" max="11302" width="6" style="2" customWidth="1"/>
    <col min="11303" max="11303" width="5.44140625" style="2" customWidth="1"/>
    <col min="11304" max="11304" width="4.6640625" style="2" customWidth="1"/>
    <col min="11305" max="11305" width="6" style="2" customWidth="1"/>
    <col min="11306" max="11513" width="9.109375" style="2"/>
    <col min="11514" max="11514" width="6.33203125" style="2" customWidth="1"/>
    <col min="11515" max="11515" width="14.33203125" style="2" bestFit="1" customWidth="1"/>
    <col min="11516" max="11516" width="49.109375" style="2" bestFit="1" customWidth="1"/>
    <col min="11517" max="11518" width="4.44140625" style="2" customWidth="1"/>
    <col min="11519" max="11519" width="3.6640625" style="2" customWidth="1"/>
    <col min="11520" max="11520" width="3.5546875" style="2" customWidth="1"/>
    <col min="11521" max="11521" width="3.33203125" style="2" customWidth="1"/>
    <col min="11522" max="11522" width="3.5546875" style="2" customWidth="1"/>
    <col min="11523" max="11523" width="3.44140625" style="2" customWidth="1"/>
    <col min="11524" max="11524" width="3.88671875" style="2" bestFit="1" customWidth="1"/>
    <col min="11525" max="11525" width="3.5546875" style="2" customWidth="1"/>
    <col min="11526" max="11526" width="3.33203125" style="2" bestFit="1" customWidth="1"/>
    <col min="11527" max="11527" width="2.88671875" style="2" bestFit="1" customWidth="1"/>
    <col min="11528" max="11528" width="4.33203125" style="2" bestFit="1" customWidth="1"/>
    <col min="11529" max="11529" width="3.88671875" style="2" bestFit="1" customWidth="1"/>
    <col min="11530" max="11530" width="4.109375" style="2" bestFit="1" customWidth="1"/>
    <col min="11531" max="11531" width="3" style="2" bestFit="1" customWidth="1"/>
    <col min="11532" max="11532" width="2.88671875" style="2" bestFit="1" customWidth="1"/>
    <col min="11533" max="11533" width="3.88671875" style="2" bestFit="1" customWidth="1"/>
    <col min="11534" max="11534" width="4.109375" style="2" customWidth="1"/>
    <col min="11535" max="11535" width="3.5546875" style="2" customWidth="1"/>
    <col min="11536" max="11536" width="3.44140625" style="2" customWidth="1"/>
    <col min="11537" max="11537" width="2.88671875" style="2" bestFit="1" customWidth="1"/>
    <col min="11538" max="11538" width="3.6640625" style="2" bestFit="1" customWidth="1"/>
    <col min="11539" max="11539" width="3.88671875" style="2" bestFit="1" customWidth="1"/>
    <col min="11540" max="11540" width="3.33203125" style="2" customWidth="1"/>
    <col min="11541" max="11542" width="3.109375" style="2" bestFit="1" customWidth="1"/>
    <col min="11543" max="11543" width="3.88671875" style="2" bestFit="1" customWidth="1"/>
    <col min="11544" max="11544" width="3.6640625" style="2" bestFit="1" customWidth="1"/>
    <col min="11545" max="11545" width="3.88671875" style="2" bestFit="1" customWidth="1"/>
    <col min="11546" max="11546" width="2.6640625" style="2" bestFit="1" customWidth="1"/>
    <col min="11547" max="11547" width="3" style="2" bestFit="1" customWidth="1"/>
    <col min="11548" max="11549" width="3.5546875" style="2" bestFit="1" customWidth="1"/>
    <col min="11550" max="11550" width="3" style="2" customWidth="1"/>
    <col min="11551" max="11551" width="3.6640625" style="2" bestFit="1" customWidth="1"/>
    <col min="11552" max="11552" width="3.33203125" style="2" customWidth="1"/>
    <col min="11553" max="11553" width="3.5546875" style="2" bestFit="1" customWidth="1"/>
    <col min="11554" max="11554" width="6" style="2" customWidth="1"/>
    <col min="11555" max="11555" width="36.33203125" style="2" bestFit="1" customWidth="1"/>
    <col min="11556" max="11556" width="19.88671875" style="2" customWidth="1"/>
    <col min="11557" max="11557" width="4.5546875" style="2" customWidth="1"/>
    <col min="11558" max="11558" width="6" style="2" customWidth="1"/>
    <col min="11559" max="11559" width="5.44140625" style="2" customWidth="1"/>
    <col min="11560" max="11560" width="4.6640625" style="2" customWidth="1"/>
    <col min="11561" max="11561" width="6" style="2" customWidth="1"/>
    <col min="11562" max="11769" width="9.109375" style="2"/>
    <col min="11770" max="11770" width="6.33203125" style="2" customWidth="1"/>
    <col min="11771" max="11771" width="14.33203125" style="2" bestFit="1" customWidth="1"/>
    <col min="11772" max="11772" width="49.109375" style="2" bestFit="1" customWidth="1"/>
    <col min="11773" max="11774" width="4.44140625" style="2" customWidth="1"/>
    <col min="11775" max="11775" width="3.6640625" style="2" customWidth="1"/>
    <col min="11776" max="11776" width="3.5546875" style="2" customWidth="1"/>
    <col min="11777" max="11777" width="3.33203125" style="2" customWidth="1"/>
    <col min="11778" max="11778" width="3.5546875" style="2" customWidth="1"/>
    <col min="11779" max="11779" width="3.44140625" style="2" customWidth="1"/>
    <col min="11780" max="11780" width="3.88671875" style="2" bestFit="1" customWidth="1"/>
    <col min="11781" max="11781" width="3.5546875" style="2" customWidth="1"/>
    <col min="11782" max="11782" width="3.33203125" style="2" bestFit="1" customWidth="1"/>
    <col min="11783" max="11783" width="2.88671875" style="2" bestFit="1" customWidth="1"/>
    <col min="11784" max="11784" width="4.33203125" style="2" bestFit="1" customWidth="1"/>
    <col min="11785" max="11785" width="3.88671875" style="2" bestFit="1" customWidth="1"/>
    <col min="11786" max="11786" width="4.109375" style="2" bestFit="1" customWidth="1"/>
    <col min="11787" max="11787" width="3" style="2" bestFit="1" customWidth="1"/>
    <col min="11788" max="11788" width="2.88671875" style="2" bestFit="1" customWidth="1"/>
    <col min="11789" max="11789" width="3.88671875" style="2" bestFit="1" customWidth="1"/>
    <col min="11790" max="11790" width="4.109375" style="2" customWidth="1"/>
    <col min="11791" max="11791" width="3.5546875" style="2" customWidth="1"/>
    <col min="11792" max="11792" width="3.44140625" style="2" customWidth="1"/>
    <col min="11793" max="11793" width="2.88671875" style="2" bestFit="1" customWidth="1"/>
    <col min="11794" max="11794" width="3.6640625" style="2" bestFit="1" customWidth="1"/>
    <col min="11795" max="11795" width="3.88671875" style="2" bestFit="1" customWidth="1"/>
    <col min="11796" max="11796" width="3.33203125" style="2" customWidth="1"/>
    <col min="11797" max="11798" width="3.109375" style="2" bestFit="1" customWidth="1"/>
    <col min="11799" max="11799" width="3.88671875" style="2" bestFit="1" customWidth="1"/>
    <col min="11800" max="11800" width="3.6640625" style="2" bestFit="1" customWidth="1"/>
    <col min="11801" max="11801" width="3.88671875" style="2" bestFit="1" customWidth="1"/>
    <col min="11802" max="11802" width="2.6640625" style="2" bestFit="1" customWidth="1"/>
    <col min="11803" max="11803" width="3" style="2" bestFit="1" customWidth="1"/>
    <col min="11804" max="11805" width="3.5546875" style="2" bestFit="1" customWidth="1"/>
    <col min="11806" max="11806" width="3" style="2" customWidth="1"/>
    <col min="11807" max="11807" width="3.6640625" style="2" bestFit="1" customWidth="1"/>
    <col min="11808" max="11808" width="3.33203125" style="2" customWidth="1"/>
    <col min="11809" max="11809" width="3.5546875" style="2" bestFit="1" customWidth="1"/>
    <col min="11810" max="11810" width="6" style="2" customWidth="1"/>
    <col min="11811" max="11811" width="36.33203125" style="2" bestFit="1" customWidth="1"/>
    <col min="11812" max="11812" width="19.88671875" style="2" customWidth="1"/>
    <col min="11813" max="11813" width="4.5546875" style="2" customWidth="1"/>
    <col min="11814" max="11814" width="6" style="2" customWidth="1"/>
    <col min="11815" max="11815" width="5.44140625" style="2" customWidth="1"/>
    <col min="11816" max="11816" width="4.6640625" style="2" customWidth="1"/>
    <col min="11817" max="11817" width="6" style="2" customWidth="1"/>
    <col min="11818" max="12025" width="9.109375" style="2"/>
    <col min="12026" max="12026" width="6.33203125" style="2" customWidth="1"/>
    <col min="12027" max="12027" width="14.33203125" style="2" bestFit="1" customWidth="1"/>
    <col min="12028" max="12028" width="49.109375" style="2" bestFit="1" customWidth="1"/>
    <col min="12029" max="12030" width="4.44140625" style="2" customWidth="1"/>
    <col min="12031" max="12031" width="3.6640625" style="2" customWidth="1"/>
    <col min="12032" max="12032" width="3.5546875" style="2" customWidth="1"/>
    <col min="12033" max="12033" width="3.33203125" style="2" customWidth="1"/>
    <col min="12034" max="12034" width="3.5546875" style="2" customWidth="1"/>
    <col min="12035" max="12035" width="3.44140625" style="2" customWidth="1"/>
    <col min="12036" max="12036" width="3.88671875" style="2" bestFit="1" customWidth="1"/>
    <col min="12037" max="12037" width="3.5546875" style="2" customWidth="1"/>
    <col min="12038" max="12038" width="3.33203125" style="2" bestFit="1" customWidth="1"/>
    <col min="12039" max="12039" width="2.88671875" style="2" bestFit="1" customWidth="1"/>
    <col min="12040" max="12040" width="4.33203125" style="2" bestFit="1" customWidth="1"/>
    <col min="12041" max="12041" width="3.88671875" style="2" bestFit="1" customWidth="1"/>
    <col min="12042" max="12042" width="4.109375" style="2" bestFit="1" customWidth="1"/>
    <col min="12043" max="12043" width="3" style="2" bestFit="1" customWidth="1"/>
    <col min="12044" max="12044" width="2.88671875" style="2" bestFit="1" customWidth="1"/>
    <col min="12045" max="12045" width="3.88671875" style="2" bestFit="1" customWidth="1"/>
    <col min="12046" max="12046" width="4.109375" style="2" customWidth="1"/>
    <col min="12047" max="12047" width="3.5546875" style="2" customWidth="1"/>
    <col min="12048" max="12048" width="3.44140625" style="2" customWidth="1"/>
    <col min="12049" max="12049" width="2.88671875" style="2" bestFit="1" customWidth="1"/>
    <col min="12050" max="12050" width="3.6640625" style="2" bestFit="1" customWidth="1"/>
    <col min="12051" max="12051" width="3.88671875" style="2" bestFit="1" customWidth="1"/>
    <col min="12052" max="12052" width="3.33203125" style="2" customWidth="1"/>
    <col min="12053" max="12054" width="3.109375" style="2" bestFit="1" customWidth="1"/>
    <col min="12055" max="12055" width="3.88671875" style="2" bestFit="1" customWidth="1"/>
    <col min="12056" max="12056" width="3.6640625" style="2" bestFit="1" customWidth="1"/>
    <col min="12057" max="12057" width="3.88671875" style="2" bestFit="1" customWidth="1"/>
    <col min="12058" max="12058" width="2.6640625" style="2" bestFit="1" customWidth="1"/>
    <col min="12059" max="12059" width="3" style="2" bestFit="1" customWidth="1"/>
    <col min="12060" max="12061" width="3.5546875" style="2" bestFit="1" customWidth="1"/>
    <col min="12062" max="12062" width="3" style="2" customWidth="1"/>
    <col min="12063" max="12063" width="3.6640625" style="2" bestFit="1" customWidth="1"/>
    <col min="12064" max="12064" width="3.33203125" style="2" customWidth="1"/>
    <col min="12065" max="12065" width="3.5546875" style="2" bestFit="1" customWidth="1"/>
    <col min="12066" max="12066" width="6" style="2" customWidth="1"/>
    <col min="12067" max="12067" width="36.33203125" style="2" bestFit="1" customWidth="1"/>
    <col min="12068" max="12068" width="19.88671875" style="2" customWidth="1"/>
    <col min="12069" max="12069" width="4.5546875" style="2" customWidth="1"/>
    <col min="12070" max="12070" width="6" style="2" customWidth="1"/>
    <col min="12071" max="12071" width="5.44140625" style="2" customWidth="1"/>
    <col min="12072" max="12072" width="4.6640625" style="2" customWidth="1"/>
    <col min="12073" max="12073" width="6" style="2" customWidth="1"/>
    <col min="12074" max="12281" width="9.109375" style="2"/>
    <col min="12282" max="12282" width="6.33203125" style="2" customWidth="1"/>
    <col min="12283" max="12283" width="14.33203125" style="2" bestFit="1" customWidth="1"/>
    <col min="12284" max="12284" width="49.109375" style="2" bestFit="1" customWidth="1"/>
    <col min="12285" max="12286" width="4.44140625" style="2" customWidth="1"/>
    <col min="12287" max="12287" width="3.6640625" style="2" customWidth="1"/>
    <col min="12288" max="12288" width="3.5546875" style="2" customWidth="1"/>
    <col min="12289" max="12289" width="3.33203125" style="2" customWidth="1"/>
    <col min="12290" max="12290" width="3.5546875" style="2" customWidth="1"/>
    <col min="12291" max="12291" width="3.44140625" style="2" customWidth="1"/>
    <col min="12292" max="12292" width="3.88671875" style="2" bestFit="1" customWidth="1"/>
    <col min="12293" max="12293" width="3.5546875" style="2" customWidth="1"/>
    <col min="12294" max="12294" width="3.33203125" style="2" bestFit="1" customWidth="1"/>
    <col min="12295" max="12295" width="2.88671875" style="2" bestFit="1" customWidth="1"/>
    <col min="12296" max="12296" width="4.33203125" style="2" bestFit="1" customWidth="1"/>
    <col min="12297" max="12297" width="3.88671875" style="2" bestFit="1" customWidth="1"/>
    <col min="12298" max="12298" width="4.109375" style="2" bestFit="1" customWidth="1"/>
    <col min="12299" max="12299" width="3" style="2" bestFit="1" customWidth="1"/>
    <col min="12300" max="12300" width="2.88671875" style="2" bestFit="1" customWidth="1"/>
    <col min="12301" max="12301" width="3.88671875" style="2" bestFit="1" customWidth="1"/>
    <col min="12302" max="12302" width="4.109375" style="2" customWidth="1"/>
    <col min="12303" max="12303" width="3.5546875" style="2" customWidth="1"/>
    <col min="12304" max="12304" width="3.44140625" style="2" customWidth="1"/>
    <col min="12305" max="12305" width="2.88671875" style="2" bestFit="1" customWidth="1"/>
    <col min="12306" max="12306" width="3.6640625" style="2" bestFit="1" customWidth="1"/>
    <col min="12307" max="12307" width="3.88671875" style="2" bestFit="1" customWidth="1"/>
    <col min="12308" max="12308" width="3.33203125" style="2" customWidth="1"/>
    <col min="12309" max="12310" width="3.109375" style="2" bestFit="1" customWidth="1"/>
    <col min="12311" max="12311" width="3.88671875" style="2" bestFit="1" customWidth="1"/>
    <col min="12312" max="12312" width="3.6640625" style="2" bestFit="1" customWidth="1"/>
    <col min="12313" max="12313" width="3.88671875" style="2" bestFit="1" customWidth="1"/>
    <col min="12314" max="12314" width="2.6640625" style="2" bestFit="1" customWidth="1"/>
    <col min="12315" max="12315" width="3" style="2" bestFit="1" customWidth="1"/>
    <col min="12316" max="12317" width="3.5546875" style="2" bestFit="1" customWidth="1"/>
    <col min="12318" max="12318" width="3" style="2" customWidth="1"/>
    <col min="12319" max="12319" width="3.6640625" style="2" bestFit="1" customWidth="1"/>
    <col min="12320" max="12320" width="3.33203125" style="2" customWidth="1"/>
    <col min="12321" max="12321" width="3.5546875" style="2" bestFit="1" customWidth="1"/>
    <col min="12322" max="12322" width="6" style="2" customWidth="1"/>
    <col min="12323" max="12323" width="36.33203125" style="2" bestFit="1" customWidth="1"/>
    <col min="12324" max="12324" width="19.88671875" style="2" customWidth="1"/>
    <col min="12325" max="12325" width="4.5546875" style="2" customWidth="1"/>
    <col min="12326" max="12326" width="6" style="2" customWidth="1"/>
    <col min="12327" max="12327" width="5.44140625" style="2" customWidth="1"/>
    <col min="12328" max="12328" width="4.6640625" style="2" customWidth="1"/>
    <col min="12329" max="12329" width="6" style="2" customWidth="1"/>
    <col min="12330" max="12537" width="9.109375" style="2"/>
    <col min="12538" max="12538" width="6.33203125" style="2" customWidth="1"/>
    <col min="12539" max="12539" width="14.33203125" style="2" bestFit="1" customWidth="1"/>
    <col min="12540" max="12540" width="49.109375" style="2" bestFit="1" customWidth="1"/>
    <col min="12541" max="12542" width="4.44140625" style="2" customWidth="1"/>
    <col min="12543" max="12543" width="3.6640625" style="2" customWidth="1"/>
    <col min="12544" max="12544" width="3.5546875" style="2" customWidth="1"/>
    <col min="12545" max="12545" width="3.33203125" style="2" customWidth="1"/>
    <col min="12546" max="12546" width="3.5546875" style="2" customWidth="1"/>
    <col min="12547" max="12547" width="3.44140625" style="2" customWidth="1"/>
    <col min="12548" max="12548" width="3.88671875" style="2" bestFit="1" customWidth="1"/>
    <col min="12549" max="12549" width="3.5546875" style="2" customWidth="1"/>
    <col min="12550" max="12550" width="3.33203125" style="2" bestFit="1" customWidth="1"/>
    <col min="12551" max="12551" width="2.88671875" style="2" bestFit="1" customWidth="1"/>
    <col min="12552" max="12552" width="4.33203125" style="2" bestFit="1" customWidth="1"/>
    <col min="12553" max="12553" width="3.88671875" style="2" bestFit="1" customWidth="1"/>
    <col min="12554" max="12554" width="4.109375" style="2" bestFit="1" customWidth="1"/>
    <col min="12555" max="12555" width="3" style="2" bestFit="1" customWidth="1"/>
    <col min="12556" max="12556" width="2.88671875" style="2" bestFit="1" customWidth="1"/>
    <col min="12557" max="12557" width="3.88671875" style="2" bestFit="1" customWidth="1"/>
    <col min="12558" max="12558" width="4.109375" style="2" customWidth="1"/>
    <col min="12559" max="12559" width="3.5546875" style="2" customWidth="1"/>
    <col min="12560" max="12560" width="3.44140625" style="2" customWidth="1"/>
    <col min="12561" max="12561" width="2.88671875" style="2" bestFit="1" customWidth="1"/>
    <col min="12562" max="12562" width="3.6640625" style="2" bestFit="1" customWidth="1"/>
    <col min="12563" max="12563" width="3.88671875" style="2" bestFit="1" customWidth="1"/>
    <col min="12564" max="12564" width="3.33203125" style="2" customWidth="1"/>
    <col min="12565" max="12566" width="3.109375" style="2" bestFit="1" customWidth="1"/>
    <col min="12567" max="12567" width="3.88671875" style="2" bestFit="1" customWidth="1"/>
    <col min="12568" max="12568" width="3.6640625" style="2" bestFit="1" customWidth="1"/>
    <col min="12569" max="12569" width="3.88671875" style="2" bestFit="1" customWidth="1"/>
    <col min="12570" max="12570" width="2.6640625" style="2" bestFit="1" customWidth="1"/>
    <col min="12571" max="12571" width="3" style="2" bestFit="1" customWidth="1"/>
    <col min="12572" max="12573" width="3.5546875" style="2" bestFit="1" customWidth="1"/>
    <col min="12574" max="12574" width="3" style="2" customWidth="1"/>
    <col min="12575" max="12575" width="3.6640625" style="2" bestFit="1" customWidth="1"/>
    <col min="12576" max="12576" width="3.33203125" style="2" customWidth="1"/>
    <col min="12577" max="12577" width="3.5546875" style="2" bestFit="1" customWidth="1"/>
    <col min="12578" max="12578" width="6" style="2" customWidth="1"/>
    <col min="12579" max="12579" width="36.33203125" style="2" bestFit="1" customWidth="1"/>
    <col min="12580" max="12580" width="19.88671875" style="2" customWidth="1"/>
    <col min="12581" max="12581" width="4.5546875" style="2" customWidth="1"/>
    <col min="12582" max="12582" width="6" style="2" customWidth="1"/>
    <col min="12583" max="12583" width="5.44140625" style="2" customWidth="1"/>
    <col min="12584" max="12584" width="4.6640625" style="2" customWidth="1"/>
    <col min="12585" max="12585" width="6" style="2" customWidth="1"/>
    <col min="12586" max="12793" width="9.109375" style="2"/>
    <col min="12794" max="12794" width="6.33203125" style="2" customWidth="1"/>
    <col min="12795" max="12795" width="14.33203125" style="2" bestFit="1" customWidth="1"/>
    <col min="12796" max="12796" width="49.109375" style="2" bestFit="1" customWidth="1"/>
    <col min="12797" max="12798" width="4.44140625" style="2" customWidth="1"/>
    <col min="12799" max="12799" width="3.6640625" style="2" customWidth="1"/>
    <col min="12800" max="12800" width="3.5546875" style="2" customWidth="1"/>
    <col min="12801" max="12801" width="3.33203125" style="2" customWidth="1"/>
    <col min="12802" max="12802" width="3.5546875" style="2" customWidth="1"/>
    <col min="12803" max="12803" width="3.44140625" style="2" customWidth="1"/>
    <col min="12804" max="12804" width="3.88671875" style="2" bestFit="1" customWidth="1"/>
    <col min="12805" max="12805" width="3.5546875" style="2" customWidth="1"/>
    <col min="12806" max="12806" width="3.33203125" style="2" bestFit="1" customWidth="1"/>
    <col min="12807" max="12807" width="2.88671875" style="2" bestFit="1" customWidth="1"/>
    <col min="12808" max="12808" width="4.33203125" style="2" bestFit="1" customWidth="1"/>
    <col min="12809" max="12809" width="3.88671875" style="2" bestFit="1" customWidth="1"/>
    <col min="12810" max="12810" width="4.109375" style="2" bestFit="1" customWidth="1"/>
    <col min="12811" max="12811" width="3" style="2" bestFit="1" customWidth="1"/>
    <col min="12812" max="12812" width="2.88671875" style="2" bestFit="1" customWidth="1"/>
    <col min="12813" max="12813" width="3.88671875" style="2" bestFit="1" customWidth="1"/>
    <col min="12814" max="12814" width="4.109375" style="2" customWidth="1"/>
    <col min="12815" max="12815" width="3.5546875" style="2" customWidth="1"/>
    <col min="12816" max="12816" width="3.44140625" style="2" customWidth="1"/>
    <col min="12817" max="12817" width="2.88671875" style="2" bestFit="1" customWidth="1"/>
    <col min="12818" max="12818" width="3.6640625" style="2" bestFit="1" customWidth="1"/>
    <col min="12819" max="12819" width="3.88671875" style="2" bestFit="1" customWidth="1"/>
    <col min="12820" max="12820" width="3.33203125" style="2" customWidth="1"/>
    <col min="12821" max="12822" width="3.109375" style="2" bestFit="1" customWidth="1"/>
    <col min="12823" max="12823" width="3.88671875" style="2" bestFit="1" customWidth="1"/>
    <col min="12824" max="12824" width="3.6640625" style="2" bestFit="1" customWidth="1"/>
    <col min="12825" max="12825" width="3.88671875" style="2" bestFit="1" customWidth="1"/>
    <col min="12826" max="12826" width="2.6640625" style="2" bestFit="1" customWidth="1"/>
    <col min="12827" max="12827" width="3" style="2" bestFit="1" customWidth="1"/>
    <col min="12828" max="12829" width="3.5546875" style="2" bestFit="1" customWidth="1"/>
    <col min="12830" max="12830" width="3" style="2" customWidth="1"/>
    <col min="12831" max="12831" width="3.6640625" style="2" bestFit="1" customWidth="1"/>
    <col min="12832" max="12832" width="3.33203125" style="2" customWidth="1"/>
    <col min="12833" max="12833" width="3.5546875" style="2" bestFit="1" customWidth="1"/>
    <col min="12834" max="12834" width="6" style="2" customWidth="1"/>
    <col min="12835" max="12835" width="36.33203125" style="2" bestFit="1" customWidth="1"/>
    <col min="12836" max="12836" width="19.88671875" style="2" customWidth="1"/>
    <col min="12837" max="12837" width="4.5546875" style="2" customWidth="1"/>
    <col min="12838" max="12838" width="6" style="2" customWidth="1"/>
    <col min="12839" max="12839" width="5.44140625" style="2" customWidth="1"/>
    <col min="12840" max="12840" width="4.6640625" style="2" customWidth="1"/>
    <col min="12841" max="12841" width="6" style="2" customWidth="1"/>
    <col min="12842" max="13049" width="9.109375" style="2"/>
    <col min="13050" max="13050" width="6.33203125" style="2" customWidth="1"/>
    <col min="13051" max="13051" width="14.33203125" style="2" bestFit="1" customWidth="1"/>
    <col min="13052" max="13052" width="49.109375" style="2" bestFit="1" customWidth="1"/>
    <col min="13053" max="13054" width="4.44140625" style="2" customWidth="1"/>
    <col min="13055" max="13055" width="3.6640625" style="2" customWidth="1"/>
    <col min="13056" max="13056" width="3.5546875" style="2" customWidth="1"/>
    <col min="13057" max="13057" width="3.33203125" style="2" customWidth="1"/>
    <col min="13058" max="13058" width="3.5546875" style="2" customWidth="1"/>
    <col min="13059" max="13059" width="3.44140625" style="2" customWidth="1"/>
    <col min="13060" max="13060" width="3.88671875" style="2" bestFit="1" customWidth="1"/>
    <col min="13061" max="13061" width="3.5546875" style="2" customWidth="1"/>
    <col min="13062" max="13062" width="3.33203125" style="2" bestFit="1" customWidth="1"/>
    <col min="13063" max="13063" width="2.88671875" style="2" bestFit="1" customWidth="1"/>
    <col min="13064" max="13064" width="4.33203125" style="2" bestFit="1" customWidth="1"/>
    <col min="13065" max="13065" width="3.88671875" style="2" bestFit="1" customWidth="1"/>
    <col min="13066" max="13066" width="4.109375" style="2" bestFit="1" customWidth="1"/>
    <col min="13067" max="13067" width="3" style="2" bestFit="1" customWidth="1"/>
    <col min="13068" max="13068" width="2.88671875" style="2" bestFit="1" customWidth="1"/>
    <col min="13069" max="13069" width="3.88671875" style="2" bestFit="1" customWidth="1"/>
    <col min="13070" max="13070" width="4.109375" style="2" customWidth="1"/>
    <col min="13071" max="13071" width="3.5546875" style="2" customWidth="1"/>
    <col min="13072" max="13072" width="3.44140625" style="2" customWidth="1"/>
    <col min="13073" max="13073" width="2.88671875" style="2" bestFit="1" customWidth="1"/>
    <col min="13074" max="13074" width="3.6640625" style="2" bestFit="1" customWidth="1"/>
    <col min="13075" max="13075" width="3.88671875" style="2" bestFit="1" customWidth="1"/>
    <col min="13076" max="13076" width="3.33203125" style="2" customWidth="1"/>
    <col min="13077" max="13078" width="3.109375" style="2" bestFit="1" customWidth="1"/>
    <col min="13079" max="13079" width="3.88671875" style="2" bestFit="1" customWidth="1"/>
    <col min="13080" max="13080" width="3.6640625" style="2" bestFit="1" customWidth="1"/>
    <col min="13081" max="13081" width="3.88671875" style="2" bestFit="1" customWidth="1"/>
    <col min="13082" max="13082" width="2.6640625" style="2" bestFit="1" customWidth="1"/>
    <col min="13083" max="13083" width="3" style="2" bestFit="1" customWidth="1"/>
    <col min="13084" max="13085" width="3.5546875" style="2" bestFit="1" customWidth="1"/>
    <col min="13086" max="13086" width="3" style="2" customWidth="1"/>
    <col min="13087" max="13087" width="3.6640625" style="2" bestFit="1" customWidth="1"/>
    <col min="13088" max="13088" width="3.33203125" style="2" customWidth="1"/>
    <col min="13089" max="13089" width="3.5546875" style="2" bestFit="1" customWidth="1"/>
    <col min="13090" max="13090" width="6" style="2" customWidth="1"/>
    <col min="13091" max="13091" width="36.33203125" style="2" bestFit="1" customWidth="1"/>
    <col min="13092" max="13092" width="19.88671875" style="2" customWidth="1"/>
    <col min="13093" max="13093" width="4.5546875" style="2" customWidth="1"/>
    <col min="13094" max="13094" width="6" style="2" customWidth="1"/>
    <col min="13095" max="13095" width="5.44140625" style="2" customWidth="1"/>
    <col min="13096" max="13096" width="4.6640625" style="2" customWidth="1"/>
    <col min="13097" max="13097" width="6" style="2" customWidth="1"/>
    <col min="13098" max="13305" width="9.109375" style="2"/>
    <col min="13306" max="13306" width="6.33203125" style="2" customWidth="1"/>
    <col min="13307" max="13307" width="14.33203125" style="2" bestFit="1" customWidth="1"/>
    <col min="13308" max="13308" width="49.109375" style="2" bestFit="1" customWidth="1"/>
    <col min="13309" max="13310" width="4.44140625" style="2" customWidth="1"/>
    <col min="13311" max="13311" width="3.6640625" style="2" customWidth="1"/>
    <col min="13312" max="13312" width="3.5546875" style="2" customWidth="1"/>
    <col min="13313" max="13313" width="3.33203125" style="2" customWidth="1"/>
    <col min="13314" max="13314" width="3.5546875" style="2" customWidth="1"/>
    <col min="13315" max="13315" width="3.44140625" style="2" customWidth="1"/>
    <col min="13316" max="13316" width="3.88671875" style="2" bestFit="1" customWidth="1"/>
    <col min="13317" max="13317" width="3.5546875" style="2" customWidth="1"/>
    <col min="13318" max="13318" width="3.33203125" style="2" bestFit="1" customWidth="1"/>
    <col min="13319" max="13319" width="2.88671875" style="2" bestFit="1" customWidth="1"/>
    <col min="13320" max="13320" width="4.33203125" style="2" bestFit="1" customWidth="1"/>
    <col min="13321" max="13321" width="3.88671875" style="2" bestFit="1" customWidth="1"/>
    <col min="13322" max="13322" width="4.109375" style="2" bestFit="1" customWidth="1"/>
    <col min="13323" max="13323" width="3" style="2" bestFit="1" customWidth="1"/>
    <col min="13324" max="13324" width="2.88671875" style="2" bestFit="1" customWidth="1"/>
    <col min="13325" max="13325" width="3.88671875" style="2" bestFit="1" customWidth="1"/>
    <col min="13326" max="13326" width="4.109375" style="2" customWidth="1"/>
    <col min="13327" max="13327" width="3.5546875" style="2" customWidth="1"/>
    <col min="13328" max="13328" width="3.44140625" style="2" customWidth="1"/>
    <col min="13329" max="13329" width="2.88671875" style="2" bestFit="1" customWidth="1"/>
    <col min="13330" max="13330" width="3.6640625" style="2" bestFit="1" customWidth="1"/>
    <col min="13331" max="13331" width="3.88671875" style="2" bestFit="1" customWidth="1"/>
    <col min="13332" max="13332" width="3.33203125" style="2" customWidth="1"/>
    <col min="13333" max="13334" width="3.109375" style="2" bestFit="1" customWidth="1"/>
    <col min="13335" max="13335" width="3.88671875" style="2" bestFit="1" customWidth="1"/>
    <col min="13336" max="13336" width="3.6640625" style="2" bestFit="1" customWidth="1"/>
    <col min="13337" max="13337" width="3.88671875" style="2" bestFit="1" customWidth="1"/>
    <col min="13338" max="13338" width="2.6640625" style="2" bestFit="1" customWidth="1"/>
    <col min="13339" max="13339" width="3" style="2" bestFit="1" customWidth="1"/>
    <col min="13340" max="13341" width="3.5546875" style="2" bestFit="1" customWidth="1"/>
    <col min="13342" max="13342" width="3" style="2" customWidth="1"/>
    <col min="13343" max="13343" width="3.6640625" style="2" bestFit="1" customWidth="1"/>
    <col min="13344" max="13344" width="3.33203125" style="2" customWidth="1"/>
    <col min="13345" max="13345" width="3.5546875" style="2" bestFit="1" customWidth="1"/>
    <col min="13346" max="13346" width="6" style="2" customWidth="1"/>
    <col min="13347" max="13347" width="36.33203125" style="2" bestFit="1" customWidth="1"/>
    <col min="13348" max="13348" width="19.88671875" style="2" customWidth="1"/>
    <col min="13349" max="13349" width="4.5546875" style="2" customWidth="1"/>
    <col min="13350" max="13350" width="6" style="2" customWidth="1"/>
    <col min="13351" max="13351" width="5.44140625" style="2" customWidth="1"/>
    <col min="13352" max="13352" width="4.6640625" style="2" customWidth="1"/>
    <col min="13353" max="13353" width="6" style="2" customWidth="1"/>
    <col min="13354" max="13561" width="9.109375" style="2"/>
    <col min="13562" max="13562" width="6.33203125" style="2" customWidth="1"/>
    <col min="13563" max="13563" width="14.33203125" style="2" bestFit="1" customWidth="1"/>
    <col min="13564" max="13564" width="49.109375" style="2" bestFit="1" customWidth="1"/>
    <col min="13565" max="13566" width="4.44140625" style="2" customWidth="1"/>
    <col min="13567" max="13567" width="3.6640625" style="2" customWidth="1"/>
    <col min="13568" max="13568" width="3.5546875" style="2" customWidth="1"/>
    <col min="13569" max="13569" width="3.33203125" style="2" customWidth="1"/>
    <col min="13570" max="13570" width="3.5546875" style="2" customWidth="1"/>
    <col min="13571" max="13571" width="3.44140625" style="2" customWidth="1"/>
    <col min="13572" max="13572" width="3.88671875" style="2" bestFit="1" customWidth="1"/>
    <col min="13573" max="13573" width="3.5546875" style="2" customWidth="1"/>
    <col min="13574" max="13574" width="3.33203125" style="2" bestFit="1" customWidth="1"/>
    <col min="13575" max="13575" width="2.88671875" style="2" bestFit="1" customWidth="1"/>
    <col min="13576" max="13576" width="4.33203125" style="2" bestFit="1" customWidth="1"/>
    <col min="13577" max="13577" width="3.88671875" style="2" bestFit="1" customWidth="1"/>
    <col min="13578" max="13578" width="4.109375" style="2" bestFit="1" customWidth="1"/>
    <col min="13579" max="13579" width="3" style="2" bestFit="1" customWidth="1"/>
    <col min="13580" max="13580" width="2.88671875" style="2" bestFit="1" customWidth="1"/>
    <col min="13581" max="13581" width="3.88671875" style="2" bestFit="1" customWidth="1"/>
    <col min="13582" max="13582" width="4.109375" style="2" customWidth="1"/>
    <col min="13583" max="13583" width="3.5546875" style="2" customWidth="1"/>
    <col min="13584" max="13584" width="3.44140625" style="2" customWidth="1"/>
    <col min="13585" max="13585" width="2.88671875" style="2" bestFit="1" customWidth="1"/>
    <col min="13586" max="13586" width="3.6640625" style="2" bestFit="1" customWidth="1"/>
    <col min="13587" max="13587" width="3.88671875" style="2" bestFit="1" customWidth="1"/>
    <col min="13588" max="13588" width="3.33203125" style="2" customWidth="1"/>
    <col min="13589" max="13590" width="3.109375" style="2" bestFit="1" customWidth="1"/>
    <col min="13591" max="13591" width="3.88671875" style="2" bestFit="1" customWidth="1"/>
    <col min="13592" max="13592" width="3.6640625" style="2" bestFit="1" customWidth="1"/>
    <col min="13593" max="13593" width="3.88671875" style="2" bestFit="1" customWidth="1"/>
    <col min="13594" max="13594" width="2.6640625" style="2" bestFit="1" customWidth="1"/>
    <col min="13595" max="13595" width="3" style="2" bestFit="1" customWidth="1"/>
    <col min="13596" max="13597" width="3.5546875" style="2" bestFit="1" customWidth="1"/>
    <col min="13598" max="13598" width="3" style="2" customWidth="1"/>
    <col min="13599" max="13599" width="3.6640625" style="2" bestFit="1" customWidth="1"/>
    <col min="13600" max="13600" width="3.33203125" style="2" customWidth="1"/>
    <col min="13601" max="13601" width="3.5546875" style="2" bestFit="1" customWidth="1"/>
    <col min="13602" max="13602" width="6" style="2" customWidth="1"/>
    <col min="13603" max="13603" width="36.33203125" style="2" bestFit="1" customWidth="1"/>
    <col min="13604" max="13604" width="19.88671875" style="2" customWidth="1"/>
    <col min="13605" max="13605" width="4.5546875" style="2" customWidth="1"/>
    <col min="13606" max="13606" width="6" style="2" customWidth="1"/>
    <col min="13607" max="13607" width="5.44140625" style="2" customWidth="1"/>
    <col min="13608" max="13608" width="4.6640625" style="2" customWidth="1"/>
    <col min="13609" max="13609" width="6" style="2" customWidth="1"/>
    <col min="13610" max="13817" width="9.109375" style="2"/>
    <col min="13818" max="13818" width="6.33203125" style="2" customWidth="1"/>
    <col min="13819" max="13819" width="14.33203125" style="2" bestFit="1" customWidth="1"/>
    <col min="13820" max="13820" width="49.109375" style="2" bestFit="1" customWidth="1"/>
    <col min="13821" max="13822" width="4.44140625" style="2" customWidth="1"/>
    <col min="13823" max="13823" width="3.6640625" style="2" customWidth="1"/>
    <col min="13824" max="13824" width="3.5546875" style="2" customWidth="1"/>
    <col min="13825" max="13825" width="3.33203125" style="2" customWidth="1"/>
    <col min="13826" max="13826" width="3.5546875" style="2" customWidth="1"/>
    <col min="13827" max="13827" width="3.44140625" style="2" customWidth="1"/>
    <col min="13828" max="13828" width="3.88671875" style="2" bestFit="1" customWidth="1"/>
    <col min="13829" max="13829" width="3.5546875" style="2" customWidth="1"/>
    <col min="13830" max="13830" width="3.33203125" style="2" bestFit="1" customWidth="1"/>
    <col min="13831" max="13831" width="2.88671875" style="2" bestFit="1" customWidth="1"/>
    <col min="13832" max="13832" width="4.33203125" style="2" bestFit="1" customWidth="1"/>
    <col min="13833" max="13833" width="3.88671875" style="2" bestFit="1" customWidth="1"/>
    <col min="13834" max="13834" width="4.109375" style="2" bestFit="1" customWidth="1"/>
    <col min="13835" max="13835" width="3" style="2" bestFit="1" customWidth="1"/>
    <col min="13836" max="13836" width="2.88671875" style="2" bestFit="1" customWidth="1"/>
    <col min="13837" max="13837" width="3.88671875" style="2" bestFit="1" customWidth="1"/>
    <col min="13838" max="13838" width="4.109375" style="2" customWidth="1"/>
    <col min="13839" max="13839" width="3.5546875" style="2" customWidth="1"/>
    <col min="13840" max="13840" width="3.44140625" style="2" customWidth="1"/>
    <col min="13841" max="13841" width="2.88671875" style="2" bestFit="1" customWidth="1"/>
    <col min="13842" max="13842" width="3.6640625" style="2" bestFit="1" customWidth="1"/>
    <col min="13843" max="13843" width="3.88671875" style="2" bestFit="1" customWidth="1"/>
    <col min="13844" max="13844" width="3.33203125" style="2" customWidth="1"/>
    <col min="13845" max="13846" width="3.109375" style="2" bestFit="1" customWidth="1"/>
    <col min="13847" max="13847" width="3.88671875" style="2" bestFit="1" customWidth="1"/>
    <col min="13848" max="13848" width="3.6640625" style="2" bestFit="1" customWidth="1"/>
    <col min="13849" max="13849" width="3.88671875" style="2" bestFit="1" customWidth="1"/>
    <col min="13850" max="13850" width="2.6640625" style="2" bestFit="1" customWidth="1"/>
    <col min="13851" max="13851" width="3" style="2" bestFit="1" customWidth="1"/>
    <col min="13852" max="13853" width="3.5546875" style="2" bestFit="1" customWidth="1"/>
    <col min="13854" max="13854" width="3" style="2" customWidth="1"/>
    <col min="13855" max="13855" width="3.6640625" style="2" bestFit="1" customWidth="1"/>
    <col min="13856" max="13856" width="3.33203125" style="2" customWidth="1"/>
    <col min="13857" max="13857" width="3.5546875" style="2" bestFit="1" customWidth="1"/>
    <col min="13858" max="13858" width="6" style="2" customWidth="1"/>
    <col min="13859" max="13859" width="36.33203125" style="2" bestFit="1" customWidth="1"/>
    <col min="13860" max="13860" width="19.88671875" style="2" customWidth="1"/>
    <col min="13861" max="13861" width="4.5546875" style="2" customWidth="1"/>
    <col min="13862" max="13862" width="6" style="2" customWidth="1"/>
    <col min="13863" max="13863" width="5.44140625" style="2" customWidth="1"/>
    <col min="13864" max="13864" width="4.6640625" style="2" customWidth="1"/>
    <col min="13865" max="13865" width="6" style="2" customWidth="1"/>
    <col min="13866" max="14073" width="9.109375" style="2"/>
    <col min="14074" max="14074" width="6.33203125" style="2" customWidth="1"/>
    <col min="14075" max="14075" width="14.33203125" style="2" bestFit="1" customWidth="1"/>
    <col min="14076" max="14076" width="49.109375" style="2" bestFit="1" customWidth="1"/>
    <col min="14077" max="14078" width="4.44140625" style="2" customWidth="1"/>
    <col min="14079" max="14079" width="3.6640625" style="2" customWidth="1"/>
    <col min="14080" max="14080" width="3.5546875" style="2" customWidth="1"/>
    <col min="14081" max="14081" width="3.33203125" style="2" customWidth="1"/>
    <col min="14082" max="14082" width="3.5546875" style="2" customWidth="1"/>
    <col min="14083" max="14083" width="3.44140625" style="2" customWidth="1"/>
    <col min="14084" max="14084" width="3.88671875" style="2" bestFit="1" customWidth="1"/>
    <col min="14085" max="14085" width="3.5546875" style="2" customWidth="1"/>
    <col min="14086" max="14086" width="3.33203125" style="2" bestFit="1" customWidth="1"/>
    <col min="14087" max="14087" width="2.88671875" style="2" bestFit="1" customWidth="1"/>
    <col min="14088" max="14088" width="4.33203125" style="2" bestFit="1" customWidth="1"/>
    <col min="14089" max="14089" width="3.88671875" style="2" bestFit="1" customWidth="1"/>
    <col min="14090" max="14090" width="4.109375" style="2" bestFit="1" customWidth="1"/>
    <col min="14091" max="14091" width="3" style="2" bestFit="1" customWidth="1"/>
    <col min="14092" max="14092" width="2.88671875" style="2" bestFit="1" customWidth="1"/>
    <col min="14093" max="14093" width="3.88671875" style="2" bestFit="1" customWidth="1"/>
    <col min="14094" max="14094" width="4.109375" style="2" customWidth="1"/>
    <col min="14095" max="14095" width="3.5546875" style="2" customWidth="1"/>
    <col min="14096" max="14096" width="3.44140625" style="2" customWidth="1"/>
    <col min="14097" max="14097" width="2.88671875" style="2" bestFit="1" customWidth="1"/>
    <col min="14098" max="14098" width="3.6640625" style="2" bestFit="1" customWidth="1"/>
    <col min="14099" max="14099" width="3.88671875" style="2" bestFit="1" customWidth="1"/>
    <col min="14100" max="14100" width="3.33203125" style="2" customWidth="1"/>
    <col min="14101" max="14102" width="3.109375" style="2" bestFit="1" customWidth="1"/>
    <col min="14103" max="14103" width="3.88671875" style="2" bestFit="1" customWidth="1"/>
    <col min="14104" max="14104" width="3.6640625" style="2" bestFit="1" customWidth="1"/>
    <col min="14105" max="14105" width="3.88671875" style="2" bestFit="1" customWidth="1"/>
    <col min="14106" max="14106" width="2.6640625" style="2" bestFit="1" customWidth="1"/>
    <col min="14107" max="14107" width="3" style="2" bestFit="1" customWidth="1"/>
    <col min="14108" max="14109" width="3.5546875" style="2" bestFit="1" customWidth="1"/>
    <col min="14110" max="14110" width="3" style="2" customWidth="1"/>
    <col min="14111" max="14111" width="3.6640625" style="2" bestFit="1" customWidth="1"/>
    <col min="14112" max="14112" width="3.33203125" style="2" customWidth="1"/>
    <col min="14113" max="14113" width="3.5546875" style="2" bestFit="1" customWidth="1"/>
    <col min="14114" max="14114" width="6" style="2" customWidth="1"/>
    <col min="14115" max="14115" width="36.33203125" style="2" bestFit="1" customWidth="1"/>
    <col min="14116" max="14116" width="19.88671875" style="2" customWidth="1"/>
    <col min="14117" max="14117" width="4.5546875" style="2" customWidth="1"/>
    <col min="14118" max="14118" width="6" style="2" customWidth="1"/>
    <col min="14119" max="14119" width="5.44140625" style="2" customWidth="1"/>
    <col min="14120" max="14120" width="4.6640625" style="2" customWidth="1"/>
    <col min="14121" max="14121" width="6" style="2" customWidth="1"/>
    <col min="14122" max="14329" width="9.109375" style="2"/>
    <col min="14330" max="14330" width="6.33203125" style="2" customWidth="1"/>
    <col min="14331" max="14331" width="14.33203125" style="2" bestFit="1" customWidth="1"/>
    <col min="14332" max="14332" width="49.109375" style="2" bestFit="1" customWidth="1"/>
    <col min="14333" max="14334" width="4.44140625" style="2" customWidth="1"/>
    <col min="14335" max="14335" width="3.6640625" style="2" customWidth="1"/>
    <col min="14336" max="14336" width="3.5546875" style="2" customWidth="1"/>
    <col min="14337" max="14337" width="3.33203125" style="2" customWidth="1"/>
    <col min="14338" max="14338" width="3.5546875" style="2" customWidth="1"/>
    <col min="14339" max="14339" width="3.44140625" style="2" customWidth="1"/>
    <col min="14340" max="14340" width="3.88671875" style="2" bestFit="1" customWidth="1"/>
    <col min="14341" max="14341" width="3.5546875" style="2" customWidth="1"/>
    <col min="14342" max="14342" width="3.33203125" style="2" bestFit="1" customWidth="1"/>
    <col min="14343" max="14343" width="2.88671875" style="2" bestFit="1" customWidth="1"/>
    <col min="14344" max="14344" width="4.33203125" style="2" bestFit="1" customWidth="1"/>
    <col min="14345" max="14345" width="3.88671875" style="2" bestFit="1" customWidth="1"/>
    <col min="14346" max="14346" width="4.109375" style="2" bestFit="1" customWidth="1"/>
    <col min="14347" max="14347" width="3" style="2" bestFit="1" customWidth="1"/>
    <col min="14348" max="14348" width="2.88671875" style="2" bestFit="1" customWidth="1"/>
    <col min="14349" max="14349" width="3.88671875" style="2" bestFit="1" customWidth="1"/>
    <col min="14350" max="14350" width="4.109375" style="2" customWidth="1"/>
    <col min="14351" max="14351" width="3.5546875" style="2" customWidth="1"/>
    <col min="14352" max="14352" width="3.44140625" style="2" customWidth="1"/>
    <col min="14353" max="14353" width="2.88671875" style="2" bestFit="1" customWidth="1"/>
    <col min="14354" max="14354" width="3.6640625" style="2" bestFit="1" customWidth="1"/>
    <col min="14355" max="14355" width="3.88671875" style="2" bestFit="1" customWidth="1"/>
    <col min="14356" max="14356" width="3.33203125" style="2" customWidth="1"/>
    <col min="14357" max="14358" width="3.109375" style="2" bestFit="1" customWidth="1"/>
    <col min="14359" max="14359" width="3.88671875" style="2" bestFit="1" customWidth="1"/>
    <col min="14360" max="14360" width="3.6640625" style="2" bestFit="1" customWidth="1"/>
    <col min="14361" max="14361" width="3.88671875" style="2" bestFit="1" customWidth="1"/>
    <col min="14362" max="14362" width="2.6640625" style="2" bestFit="1" customWidth="1"/>
    <col min="14363" max="14363" width="3" style="2" bestFit="1" customWidth="1"/>
    <col min="14364" max="14365" width="3.5546875" style="2" bestFit="1" customWidth="1"/>
    <col min="14366" max="14366" width="3" style="2" customWidth="1"/>
    <col min="14367" max="14367" width="3.6640625" style="2" bestFit="1" customWidth="1"/>
    <col min="14368" max="14368" width="3.33203125" style="2" customWidth="1"/>
    <col min="14369" max="14369" width="3.5546875" style="2" bestFit="1" customWidth="1"/>
    <col min="14370" max="14370" width="6" style="2" customWidth="1"/>
    <col min="14371" max="14371" width="36.33203125" style="2" bestFit="1" customWidth="1"/>
    <col min="14372" max="14372" width="19.88671875" style="2" customWidth="1"/>
    <col min="14373" max="14373" width="4.5546875" style="2" customWidth="1"/>
    <col min="14374" max="14374" width="6" style="2" customWidth="1"/>
    <col min="14375" max="14375" width="5.44140625" style="2" customWidth="1"/>
    <col min="14376" max="14376" width="4.6640625" style="2" customWidth="1"/>
    <col min="14377" max="14377" width="6" style="2" customWidth="1"/>
    <col min="14378" max="14585" width="9.109375" style="2"/>
    <col min="14586" max="14586" width="6.33203125" style="2" customWidth="1"/>
    <col min="14587" max="14587" width="14.33203125" style="2" bestFit="1" customWidth="1"/>
    <col min="14588" max="14588" width="49.109375" style="2" bestFit="1" customWidth="1"/>
    <col min="14589" max="14590" width="4.44140625" style="2" customWidth="1"/>
    <col min="14591" max="14591" width="3.6640625" style="2" customWidth="1"/>
    <col min="14592" max="14592" width="3.5546875" style="2" customWidth="1"/>
    <col min="14593" max="14593" width="3.33203125" style="2" customWidth="1"/>
    <col min="14594" max="14594" width="3.5546875" style="2" customWidth="1"/>
    <col min="14595" max="14595" width="3.44140625" style="2" customWidth="1"/>
    <col min="14596" max="14596" width="3.88671875" style="2" bestFit="1" customWidth="1"/>
    <col min="14597" max="14597" width="3.5546875" style="2" customWidth="1"/>
    <col min="14598" max="14598" width="3.33203125" style="2" bestFit="1" customWidth="1"/>
    <col min="14599" max="14599" width="2.88671875" style="2" bestFit="1" customWidth="1"/>
    <col min="14600" max="14600" width="4.33203125" style="2" bestFit="1" customWidth="1"/>
    <col min="14601" max="14601" width="3.88671875" style="2" bestFit="1" customWidth="1"/>
    <col min="14602" max="14602" width="4.109375" style="2" bestFit="1" customWidth="1"/>
    <col min="14603" max="14603" width="3" style="2" bestFit="1" customWidth="1"/>
    <col min="14604" max="14604" width="2.88671875" style="2" bestFit="1" customWidth="1"/>
    <col min="14605" max="14605" width="3.88671875" style="2" bestFit="1" customWidth="1"/>
    <col min="14606" max="14606" width="4.109375" style="2" customWidth="1"/>
    <col min="14607" max="14607" width="3.5546875" style="2" customWidth="1"/>
    <col min="14608" max="14608" width="3.44140625" style="2" customWidth="1"/>
    <col min="14609" max="14609" width="2.88671875" style="2" bestFit="1" customWidth="1"/>
    <col min="14610" max="14610" width="3.6640625" style="2" bestFit="1" customWidth="1"/>
    <col min="14611" max="14611" width="3.88671875" style="2" bestFit="1" customWidth="1"/>
    <col min="14612" max="14612" width="3.33203125" style="2" customWidth="1"/>
    <col min="14613" max="14614" width="3.109375" style="2" bestFit="1" customWidth="1"/>
    <col min="14615" max="14615" width="3.88671875" style="2" bestFit="1" customWidth="1"/>
    <col min="14616" max="14616" width="3.6640625" style="2" bestFit="1" customWidth="1"/>
    <col min="14617" max="14617" width="3.88671875" style="2" bestFit="1" customWidth="1"/>
    <col min="14618" max="14618" width="2.6640625" style="2" bestFit="1" customWidth="1"/>
    <col min="14619" max="14619" width="3" style="2" bestFit="1" customWidth="1"/>
    <col min="14620" max="14621" width="3.5546875" style="2" bestFit="1" customWidth="1"/>
    <col min="14622" max="14622" width="3" style="2" customWidth="1"/>
    <col min="14623" max="14623" width="3.6640625" style="2" bestFit="1" customWidth="1"/>
    <col min="14624" max="14624" width="3.33203125" style="2" customWidth="1"/>
    <col min="14625" max="14625" width="3.5546875" style="2" bestFit="1" customWidth="1"/>
    <col min="14626" max="14626" width="6" style="2" customWidth="1"/>
    <col min="14627" max="14627" width="36.33203125" style="2" bestFit="1" customWidth="1"/>
    <col min="14628" max="14628" width="19.88671875" style="2" customWidth="1"/>
    <col min="14629" max="14629" width="4.5546875" style="2" customWidth="1"/>
    <col min="14630" max="14630" width="6" style="2" customWidth="1"/>
    <col min="14631" max="14631" width="5.44140625" style="2" customWidth="1"/>
    <col min="14632" max="14632" width="4.6640625" style="2" customWidth="1"/>
    <col min="14633" max="14633" width="6" style="2" customWidth="1"/>
    <col min="14634" max="14841" width="9.109375" style="2"/>
    <col min="14842" max="14842" width="6.33203125" style="2" customWidth="1"/>
    <col min="14843" max="14843" width="14.33203125" style="2" bestFit="1" customWidth="1"/>
    <col min="14844" max="14844" width="49.109375" style="2" bestFit="1" customWidth="1"/>
    <col min="14845" max="14846" width="4.44140625" style="2" customWidth="1"/>
    <col min="14847" max="14847" width="3.6640625" style="2" customWidth="1"/>
    <col min="14848" max="14848" width="3.5546875" style="2" customWidth="1"/>
    <col min="14849" max="14849" width="3.33203125" style="2" customWidth="1"/>
    <col min="14850" max="14850" width="3.5546875" style="2" customWidth="1"/>
    <col min="14851" max="14851" width="3.44140625" style="2" customWidth="1"/>
    <col min="14852" max="14852" width="3.88671875" style="2" bestFit="1" customWidth="1"/>
    <col min="14853" max="14853" width="3.5546875" style="2" customWidth="1"/>
    <col min="14854" max="14854" width="3.33203125" style="2" bestFit="1" customWidth="1"/>
    <col min="14855" max="14855" width="2.88671875" style="2" bestFit="1" customWidth="1"/>
    <col min="14856" max="14856" width="4.33203125" style="2" bestFit="1" customWidth="1"/>
    <col min="14857" max="14857" width="3.88671875" style="2" bestFit="1" customWidth="1"/>
    <col min="14858" max="14858" width="4.109375" style="2" bestFit="1" customWidth="1"/>
    <col min="14859" max="14859" width="3" style="2" bestFit="1" customWidth="1"/>
    <col min="14860" max="14860" width="2.88671875" style="2" bestFit="1" customWidth="1"/>
    <col min="14861" max="14861" width="3.88671875" style="2" bestFit="1" customWidth="1"/>
    <col min="14862" max="14862" width="4.109375" style="2" customWidth="1"/>
    <col min="14863" max="14863" width="3.5546875" style="2" customWidth="1"/>
    <col min="14864" max="14864" width="3.44140625" style="2" customWidth="1"/>
    <col min="14865" max="14865" width="2.88671875" style="2" bestFit="1" customWidth="1"/>
    <col min="14866" max="14866" width="3.6640625" style="2" bestFit="1" customWidth="1"/>
    <col min="14867" max="14867" width="3.88671875" style="2" bestFit="1" customWidth="1"/>
    <col min="14868" max="14868" width="3.33203125" style="2" customWidth="1"/>
    <col min="14869" max="14870" width="3.109375" style="2" bestFit="1" customWidth="1"/>
    <col min="14871" max="14871" width="3.88671875" style="2" bestFit="1" customWidth="1"/>
    <col min="14872" max="14872" width="3.6640625" style="2" bestFit="1" customWidth="1"/>
    <col min="14873" max="14873" width="3.88671875" style="2" bestFit="1" customWidth="1"/>
    <col min="14874" max="14874" width="2.6640625" style="2" bestFit="1" customWidth="1"/>
    <col min="14875" max="14875" width="3" style="2" bestFit="1" customWidth="1"/>
    <col min="14876" max="14877" width="3.5546875" style="2" bestFit="1" customWidth="1"/>
    <col min="14878" max="14878" width="3" style="2" customWidth="1"/>
    <col min="14879" max="14879" width="3.6640625" style="2" bestFit="1" customWidth="1"/>
    <col min="14880" max="14880" width="3.33203125" style="2" customWidth="1"/>
    <col min="14881" max="14881" width="3.5546875" style="2" bestFit="1" customWidth="1"/>
    <col min="14882" max="14882" width="6" style="2" customWidth="1"/>
    <col min="14883" max="14883" width="36.33203125" style="2" bestFit="1" customWidth="1"/>
    <col min="14884" max="14884" width="19.88671875" style="2" customWidth="1"/>
    <col min="14885" max="14885" width="4.5546875" style="2" customWidth="1"/>
    <col min="14886" max="14886" width="6" style="2" customWidth="1"/>
    <col min="14887" max="14887" width="5.44140625" style="2" customWidth="1"/>
    <col min="14888" max="14888" width="4.6640625" style="2" customWidth="1"/>
    <col min="14889" max="14889" width="6" style="2" customWidth="1"/>
    <col min="14890" max="15097" width="9.109375" style="2"/>
    <col min="15098" max="15098" width="6.33203125" style="2" customWidth="1"/>
    <col min="15099" max="15099" width="14.33203125" style="2" bestFit="1" customWidth="1"/>
    <col min="15100" max="15100" width="49.109375" style="2" bestFit="1" customWidth="1"/>
    <col min="15101" max="15102" width="4.44140625" style="2" customWidth="1"/>
    <col min="15103" max="15103" width="3.6640625" style="2" customWidth="1"/>
    <col min="15104" max="15104" width="3.5546875" style="2" customWidth="1"/>
    <col min="15105" max="15105" width="3.33203125" style="2" customWidth="1"/>
    <col min="15106" max="15106" width="3.5546875" style="2" customWidth="1"/>
    <col min="15107" max="15107" width="3.44140625" style="2" customWidth="1"/>
    <col min="15108" max="15108" width="3.88671875" style="2" bestFit="1" customWidth="1"/>
    <col min="15109" max="15109" width="3.5546875" style="2" customWidth="1"/>
    <col min="15110" max="15110" width="3.33203125" style="2" bestFit="1" customWidth="1"/>
    <col min="15111" max="15111" width="2.88671875" style="2" bestFit="1" customWidth="1"/>
    <col min="15112" max="15112" width="4.33203125" style="2" bestFit="1" customWidth="1"/>
    <col min="15113" max="15113" width="3.88671875" style="2" bestFit="1" customWidth="1"/>
    <col min="15114" max="15114" width="4.109375" style="2" bestFit="1" customWidth="1"/>
    <col min="15115" max="15115" width="3" style="2" bestFit="1" customWidth="1"/>
    <col min="15116" max="15116" width="2.88671875" style="2" bestFit="1" customWidth="1"/>
    <col min="15117" max="15117" width="3.88671875" style="2" bestFit="1" customWidth="1"/>
    <col min="15118" max="15118" width="4.109375" style="2" customWidth="1"/>
    <col min="15119" max="15119" width="3.5546875" style="2" customWidth="1"/>
    <col min="15120" max="15120" width="3.44140625" style="2" customWidth="1"/>
    <col min="15121" max="15121" width="2.88671875" style="2" bestFit="1" customWidth="1"/>
    <col min="15122" max="15122" width="3.6640625" style="2" bestFit="1" customWidth="1"/>
    <col min="15123" max="15123" width="3.88671875" style="2" bestFit="1" customWidth="1"/>
    <col min="15124" max="15124" width="3.33203125" style="2" customWidth="1"/>
    <col min="15125" max="15126" width="3.109375" style="2" bestFit="1" customWidth="1"/>
    <col min="15127" max="15127" width="3.88671875" style="2" bestFit="1" customWidth="1"/>
    <col min="15128" max="15128" width="3.6640625" style="2" bestFit="1" customWidth="1"/>
    <col min="15129" max="15129" width="3.88671875" style="2" bestFit="1" customWidth="1"/>
    <col min="15130" max="15130" width="2.6640625" style="2" bestFit="1" customWidth="1"/>
    <col min="15131" max="15131" width="3" style="2" bestFit="1" customWidth="1"/>
    <col min="15132" max="15133" width="3.5546875" style="2" bestFit="1" customWidth="1"/>
    <col min="15134" max="15134" width="3" style="2" customWidth="1"/>
    <col min="15135" max="15135" width="3.6640625" style="2" bestFit="1" customWidth="1"/>
    <col min="15136" max="15136" width="3.33203125" style="2" customWidth="1"/>
    <col min="15137" max="15137" width="3.5546875" style="2" bestFit="1" customWidth="1"/>
    <col min="15138" max="15138" width="6" style="2" customWidth="1"/>
    <col min="15139" max="15139" width="36.33203125" style="2" bestFit="1" customWidth="1"/>
    <col min="15140" max="15140" width="19.88671875" style="2" customWidth="1"/>
    <col min="15141" max="15141" width="4.5546875" style="2" customWidth="1"/>
    <col min="15142" max="15142" width="6" style="2" customWidth="1"/>
    <col min="15143" max="15143" width="5.44140625" style="2" customWidth="1"/>
    <col min="15144" max="15144" width="4.6640625" style="2" customWidth="1"/>
    <col min="15145" max="15145" width="6" style="2" customWidth="1"/>
    <col min="15146" max="15353" width="9.109375" style="2"/>
    <col min="15354" max="15354" width="6.33203125" style="2" customWidth="1"/>
    <col min="15355" max="15355" width="14.33203125" style="2" bestFit="1" customWidth="1"/>
    <col min="15356" max="15356" width="49.109375" style="2" bestFit="1" customWidth="1"/>
    <col min="15357" max="15358" width="4.44140625" style="2" customWidth="1"/>
    <col min="15359" max="15359" width="3.6640625" style="2" customWidth="1"/>
    <col min="15360" max="15360" width="3.5546875" style="2" customWidth="1"/>
    <col min="15361" max="15361" width="3.33203125" style="2" customWidth="1"/>
    <col min="15362" max="15362" width="3.5546875" style="2" customWidth="1"/>
    <col min="15363" max="15363" width="3.44140625" style="2" customWidth="1"/>
    <col min="15364" max="15364" width="3.88671875" style="2" bestFit="1" customWidth="1"/>
    <col min="15365" max="15365" width="3.5546875" style="2" customWidth="1"/>
    <col min="15366" max="15366" width="3.33203125" style="2" bestFit="1" customWidth="1"/>
    <col min="15367" max="15367" width="2.88671875" style="2" bestFit="1" customWidth="1"/>
    <col min="15368" max="15368" width="4.33203125" style="2" bestFit="1" customWidth="1"/>
    <col min="15369" max="15369" width="3.88671875" style="2" bestFit="1" customWidth="1"/>
    <col min="15370" max="15370" width="4.109375" style="2" bestFit="1" customWidth="1"/>
    <col min="15371" max="15371" width="3" style="2" bestFit="1" customWidth="1"/>
    <col min="15372" max="15372" width="2.88671875" style="2" bestFit="1" customWidth="1"/>
    <col min="15373" max="15373" width="3.88671875" style="2" bestFit="1" customWidth="1"/>
    <col min="15374" max="15374" width="4.109375" style="2" customWidth="1"/>
    <col min="15375" max="15375" width="3.5546875" style="2" customWidth="1"/>
    <col min="15376" max="15376" width="3.44140625" style="2" customWidth="1"/>
    <col min="15377" max="15377" width="2.88671875" style="2" bestFit="1" customWidth="1"/>
    <col min="15378" max="15378" width="3.6640625" style="2" bestFit="1" customWidth="1"/>
    <col min="15379" max="15379" width="3.88671875" style="2" bestFit="1" customWidth="1"/>
    <col min="15380" max="15380" width="3.33203125" style="2" customWidth="1"/>
    <col min="15381" max="15382" width="3.109375" style="2" bestFit="1" customWidth="1"/>
    <col min="15383" max="15383" width="3.88671875" style="2" bestFit="1" customWidth="1"/>
    <col min="15384" max="15384" width="3.6640625" style="2" bestFit="1" customWidth="1"/>
    <col min="15385" max="15385" width="3.88671875" style="2" bestFit="1" customWidth="1"/>
    <col min="15386" max="15386" width="2.6640625" style="2" bestFit="1" customWidth="1"/>
    <col min="15387" max="15387" width="3" style="2" bestFit="1" customWidth="1"/>
    <col min="15388" max="15389" width="3.5546875" style="2" bestFit="1" customWidth="1"/>
    <col min="15390" max="15390" width="3" style="2" customWidth="1"/>
    <col min="15391" max="15391" width="3.6640625" style="2" bestFit="1" customWidth="1"/>
    <col min="15392" max="15392" width="3.33203125" style="2" customWidth="1"/>
    <col min="15393" max="15393" width="3.5546875" style="2" bestFit="1" customWidth="1"/>
    <col min="15394" max="15394" width="6" style="2" customWidth="1"/>
    <col min="15395" max="15395" width="36.33203125" style="2" bestFit="1" customWidth="1"/>
    <col min="15396" max="15396" width="19.88671875" style="2" customWidth="1"/>
    <col min="15397" max="15397" width="4.5546875" style="2" customWidth="1"/>
    <col min="15398" max="15398" width="6" style="2" customWidth="1"/>
    <col min="15399" max="15399" width="5.44140625" style="2" customWidth="1"/>
    <col min="15400" max="15400" width="4.6640625" style="2" customWidth="1"/>
    <col min="15401" max="15401" width="6" style="2" customWidth="1"/>
    <col min="15402" max="15609" width="9.109375" style="2"/>
    <col min="15610" max="15610" width="6.33203125" style="2" customWidth="1"/>
    <col min="15611" max="15611" width="14.33203125" style="2" bestFit="1" customWidth="1"/>
    <col min="15612" max="15612" width="49.109375" style="2" bestFit="1" customWidth="1"/>
    <col min="15613" max="15614" width="4.44140625" style="2" customWidth="1"/>
    <col min="15615" max="15615" width="3.6640625" style="2" customWidth="1"/>
    <col min="15616" max="15616" width="3.5546875" style="2" customWidth="1"/>
    <col min="15617" max="15617" width="3.33203125" style="2" customWidth="1"/>
    <col min="15618" max="15618" width="3.5546875" style="2" customWidth="1"/>
    <col min="15619" max="15619" width="3.44140625" style="2" customWidth="1"/>
    <col min="15620" max="15620" width="3.88671875" style="2" bestFit="1" customWidth="1"/>
    <col min="15621" max="15621" width="3.5546875" style="2" customWidth="1"/>
    <col min="15622" max="15622" width="3.33203125" style="2" bestFit="1" customWidth="1"/>
    <col min="15623" max="15623" width="2.88671875" style="2" bestFit="1" customWidth="1"/>
    <col min="15624" max="15624" width="4.33203125" style="2" bestFit="1" customWidth="1"/>
    <col min="15625" max="15625" width="3.88671875" style="2" bestFit="1" customWidth="1"/>
    <col min="15626" max="15626" width="4.109375" style="2" bestFit="1" customWidth="1"/>
    <col min="15627" max="15627" width="3" style="2" bestFit="1" customWidth="1"/>
    <col min="15628" max="15628" width="2.88671875" style="2" bestFit="1" customWidth="1"/>
    <col min="15629" max="15629" width="3.88671875" style="2" bestFit="1" customWidth="1"/>
    <col min="15630" max="15630" width="4.109375" style="2" customWidth="1"/>
    <col min="15631" max="15631" width="3.5546875" style="2" customWidth="1"/>
    <col min="15632" max="15632" width="3.44140625" style="2" customWidth="1"/>
    <col min="15633" max="15633" width="2.88671875" style="2" bestFit="1" customWidth="1"/>
    <col min="15634" max="15634" width="3.6640625" style="2" bestFit="1" customWidth="1"/>
    <col min="15635" max="15635" width="3.88671875" style="2" bestFit="1" customWidth="1"/>
    <col min="15636" max="15636" width="3.33203125" style="2" customWidth="1"/>
    <col min="15637" max="15638" width="3.109375" style="2" bestFit="1" customWidth="1"/>
    <col min="15639" max="15639" width="3.88671875" style="2" bestFit="1" customWidth="1"/>
    <col min="15640" max="15640" width="3.6640625" style="2" bestFit="1" customWidth="1"/>
    <col min="15641" max="15641" width="3.88671875" style="2" bestFit="1" customWidth="1"/>
    <col min="15642" max="15642" width="2.6640625" style="2" bestFit="1" customWidth="1"/>
    <col min="15643" max="15643" width="3" style="2" bestFit="1" customWidth="1"/>
    <col min="15644" max="15645" width="3.5546875" style="2" bestFit="1" customWidth="1"/>
    <col min="15646" max="15646" width="3" style="2" customWidth="1"/>
    <col min="15647" max="15647" width="3.6640625" style="2" bestFit="1" customWidth="1"/>
    <col min="15648" max="15648" width="3.33203125" style="2" customWidth="1"/>
    <col min="15649" max="15649" width="3.5546875" style="2" bestFit="1" customWidth="1"/>
    <col min="15650" max="15650" width="6" style="2" customWidth="1"/>
    <col min="15651" max="15651" width="36.33203125" style="2" bestFit="1" customWidth="1"/>
    <col min="15652" max="15652" width="19.88671875" style="2" customWidth="1"/>
    <col min="15653" max="15653" width="4.5546875" style="2" customWidth="1"/>
    <col min="15654" max="15654" width="6" style="2" customWidth="1"/>
    <col min="15655" max="15655" width="5.44140625" style="2" customWidth="1"/>
    <col min="15656" max="15656" width="4.6640625" style="2" customWidth="1"/>
    <col min="15657" max="15657" width="6" style="2" customWidth="1"/>
    <col min="15658" max="15865" width="9.109375" style="2"/>
    <col min="15866" max="15866" width="6.33203125" style="2" customWidth="1"/>
    <col min="15867" max="15867" width="14.33203125" style="2" bestFit="1" customWidth="1"/>
    <col min="15868" max="15868" width="49.109375" style="2" bestFit="1" customWidth="1"/>
    <col min="15869" max="15870" width="4.44140625" style="2" customWidth="1"/>
    <col min="15871" max="15871" width="3.6640625" style="2" customWidth="1"/>
    <col min="15872" max="15872" width="3.5546875" style="2" customWidth="1"/>
    <col min="15873" max="15873" width="3.33203125" style="2" customWidth="1"/>
    <col min="15874" max="15874" width="3.5546875" style="2" customWidth="1"/>
    <col min="15875" max="15875" width="3.44140625" style="2" customWidth="1"/>
    <col min="15876" max="15876" width="3.88671875" style="2" bestFit="1" customWidth="1"/>
    <col min="15877" max="15877" width="3.5546875" style="2" customWidth="1"/>
    <col min="15878" max="15878" width="3.33203125" style="2" bestFit="1" customWidth="1"/>
    <col min="15879" max="15879" width="2.88671875" style="2" bestFit="1" customWidth="1"/>
    <col min="15880" max="15880" width="4.33203125" style="2" bestFit="1" customWidth="1"/>
    <col min="15881" max="15881" width="3.88671875" style="2" bestFit="1" customWidth="1"/>
    <col min="15882" max="15882" width="4.109375" style="2" bestFit="1" customWidth="1"/>
    <col min="15883" max="15883" width="3" style="2" bestFit="1" customWidth="1"/>
    <col min="15884" max="15884" width="2.88671875" style="2" bestFit="1" customWidth="1"/>
    <col min="15885" max="15885" width="3.88671875" style="2" bestFit="1" customWidth="1"/>
    <col min="15886" max="15886" width="4.109375" style="2" customWidth="1"/>
    <col min="15887" max="15887" width="3.5546875" style="2" customWidth="1"/>
    <col min="15888" max="15888" width="3.44140625" style="2" customWidth="1"/>
    <col min="15889" max="15889" width="2.88671875" style="2" bestFit="1" customWidth="1"/>
    <col min="15890" max="15890" width="3.6640625" style="2" bestFit="1" customWidth="1"/>
    <col min="15891" max="15891" width="3.88671875" style="2" bestFit="1" customWidth="1"/>
    <col min="15892" max="15892" width="3.33203125" style="2" customWidth="1"/>
    <col min="15893" max="15894" width="3.109375" style="2" bestFit="1" customWidth="1"/>
    <col min="15895" max="15895" width="3.88671875" style="2" bestFit="1" customWidth="1"/>
    <col min="15896" max="15896" width="3.6640625" style="2" bestFit="1" customWidth="1"/>
    <col min="15897" max="15897" width="3.88671875" style="2" bestFit="1" customWidth="1"/>
    <col min="15898" max="15898" width="2.6640625" style="2" bestFit="1" customWidth="1"/>
    <col min="15899" max="15899" width="3" style="2" bestFit="1" customWidth="1"/>
    <col min="15900" max="15901" width="3.5546875" style="2" bestFit="1" customWidth="1"/>
    <col min="15902" max="15902" width="3" style="2" customWidth="1"/>
    <col min="15903" max="15903" width="3.6640625" style="2" bestFit="1" customWidth="1"/>
    <col min="15904" max="15904" width="3.33203125" style="2" customWidth="1"/>
    <col min="15905" max="15905" width="3.5546875" style="2" bestFit="1" customWidth="1"/>
    <col min="15906" max="15906" width="6" style="2" customWidth="1"/>
    <col min="15907" max="15907" width="36.33203125" style="2" bestFit="1" customWidth="1"/>
    <col min="15908" max="15908" width="19.88671875" style="2" customWidth="1"/>
    <col min="15909" max="15909" width="4.5546875" style="2" customWidth="1"/>
    <col min="15910" max="15910" width="6" style="2" customWidth="1"/>
    <col min="15911" max="15911" width="5.44140625" style="2" customWidth="1"/>
    <col min="15912" max="15912" width="4.6640625" style="2" customWidth="1"/>
    <col min="15913" max="15913" width="6" style="2" customWidth="1"/>
    <col min="15914" max="16121" width="9.109375" style="2"/>
    <col min="16122" max="16122" width="6.33203125" style="2" customWidth="1"/>
    <col min="16123" max="16123" width="14.33203125" style="2" bestFit="1" customWidth="1"/>
    <col min="16124" max="16124" width="49.109375" style="2" bestFit="1" customWidth="1"/>
    <col min="16125" max="16126" width="4.44140625" style="2" customWidth="1"/>
    <col min="16127" max="16127" width="3.6640625" style="2" customWidth="1"/>
    <col min="16128" max="16128" width="3.5546875" style="2" customWidth="1"/>
    <col min="16129" max="16129" width="3.33203125" style="2" customWidth="1"/>
    <col min="16130" max="16130" width="3.5546875" style="2" customWidth="1"/>
    <col min="16131" max="16131" width="3.44140625" style="2" customWidth="1"/>
    <col min="16132" max="16132" width="3.88671875" style="2" bestFit="1" customWidth="1"/>
    <col min="16133" max="16133" width="3.5546875" style="2" customWidth="1"/>
    <col min="16134" max="16134" width="3.33203125" style="2" bestFit="1" customWidth="1"/>
    <col min="16135" max="16135" width="2.88671875" style="2" bestFit="1" customWidth="1"/>
    <col min="16136" max="16136" width="4.33203125" style="2" bestFit="1" customWidth="1"/>
    <col min="16137" max="16137" width="3.88671875" style="2" bestFit="1" customWidth="1"/>
    <col min="16138" max="16138" width="4.109375" style="2" bestFit="1" customWidth="1"/>
    <col min="16139" max="16139" width="3" style="2" bestFit="1" customWidth="1"/>
    <col min="16140" max="16140" width="2.88671875" style="2" bestFit="1" customWidth="1"/>
    <col min="16141" max="16141" width="3.88671875" style="2" bestFit="1" customWidth="1"/>
    <col min="16142" max="16142" width="4.109375" style="2" customWidth="1"/>
    <col min="16143" max="16143" width="3.5546875" style="2" customWidth="1"/>
    <col min="16144" max="16144" width="3.44140625" style="2" customWidth="1"/>
    <col min="16145" max="16145" width="2.88671875" style="2" bestFit="1" customWidth="1"/>
    <col min="16146" max="16146" width="3.6640625" style="2" bestFit="1" customWidth="1"/>
    <col min="16147" max="16147" width="3.88671875" style="2" bestFit="1" customWidth="1"/>
    <col min="16148" max="16148" width="3.33203125" style="2" customWidth="1"/>
    <col min="16149" max="16150" width="3.109375" style="2" bestFit="1" customWidth="1"/>
    <col min="16151" max="16151" width="3.88671875" style="2" bestFit="1" customWidth="1"/>
    <col min="16152" max="16152" width="3.6640625" style="2" bestFit="1" customWidth="1"/>
    <col min="16153" max="16153" width="3.88671875" style="2" bestFit="1" customWidth="1"/>
    <col min="16154" max="16154" width="2.6640625" style="2" bestFit="1" customWidth="1"/>
    <col min="16155" max="16155" width="3" style="2" bestFit="1" customWidth="1"/>
    <col min="16156" max="16157" width="3.5546875" style="2" bestFit="1" customWidth="1"/>
    <col min="16158" max="16158" width="3" style="2" customWidth="1"/>
    <col min="16159" max="16159" width="3.6640625" style="2" bestFit="1" customWidth="1"/>
    <col min="16160" max="16160" width="3.33203125" style="2" customWidth="1"/>
    <col min="16161" max="16161" width="3.5546875" style="2" bestFit="1" customWidth="1"/>
    <col min="16162" max="16162" width="6" style="2" customWidth="1"/>
    <col min="16163" max="16163" width="36.33203125" style="2" bestFit="1" customWidth="1"/>
    <col min="16164" max="16164" width="19.88671875" style="2" customWidth="1"/>
    <col min="16165" max="16165" width="4.5546875" style="2" customWidth="1"/>
    <col min="16166" max="16166" width="6" style="2" customWidth="1"/>
    <col min="16167" max="16167" width="5.44140625" style="2" customWidth="1"/>
    <col min="16168" max="16168" width="4.6640625" style="2" customWidth="1"/>
    <col min="16169" max="16169" width="6" style="2" customWidth="1"/>
    <col min="16170" max="16377" width="9.109375" style="2"/>
    <col min="16378" max="16384" width="9.109375" style="2" customWidth="1"/>
  </cols>
  <sheetData>
    <row r="1" spans="1:45" s="1" customFormat="1" ht="21" x14ac:dyDescent="0.3">
      <c r="A1" s="1" t="s">
        <v>261</v>
      </c>
      <c r="D1" s="128" t="s">
        <v>0</v>
      </c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</row>
    <row r="2" spans="1:45" ht="21" x14ac:dyDescent="0.3">
      <c r="A2" s="76" t="s">
        <v>260</v>
      </c>
      <c r="B2" s="1"/>
      <c r="C2" s="1"/>
      <c r="D2" s="129" t="s">
        <v>1</v>
      </c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</row>
    <row r="3" spans="1:45" ht="16.2" thickBot="1" x14ac:dyDescent="0.3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</row>
    <row r="4" spans="1:45" ht="14.25" customHeight="1" thickBot="1" x14ac:dyDescent="0.35">
      <c r="A4" s="104" t="s">
        <v>2</v>
      </c>
      <c r="B4" s="113" t="s">
        <v>3</v>
      </c>
      <c r="C4" s="113"/>
      <c r="D4" s="130" t="s">
        <v>4</v>
      </c>
      <c r="E4" s="131"/>
      <c r="F4" s="132"/>
      <c r="G4" s="110" t="s">
        <v>5</v>
      </c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2"/>
      <c r="AP4" s="136" t="s">
        <v>6</v>
      </c>
      <c r="AQ4" s="118" t="s">
        <v>179</v>
      </c>
      <c r="AR4" s="119"/>
      <c r="AS4" s="4" t="s">
        <v>8</v>
      </c>
    </row>
    <row r="5" spans="1:45" ht="15.75" customHeight="1" thickBot="1" x14ac:dyDescent="0.35">
      <c r="A5" s="105"/>
      <c r="B5" s="113" t="s">
        <v>9</v>
      </c>
      <c r="C5" s="113" t="s">
        <v>10</v>
      </c>
      <c r="D5" s="133"/>
      <c r="E5" s="134"/>
      <c r="F5" s="135"/>
      <c r="G5" s="113" t="s">
        <v>11</v>
      </c>
      <c r="H5" s="113"/>
      <c r="I5" s="113"/>
      <c r="J5" s="113"/>
      <c r="K5" s="113"/>
      <c r="L5" s="113" t="s">
        <v>12</v>
      </c>
      <c r="M5" s="113"/>
      <c r="N5" s="113"/>
      <c r="O5" s="113"/>
      <c r="P5" s="113"/>
      <c r="Q5" s="113" t="s">
        <v>13</v>
      </c>
      <c r="R5" s="113"/>
      <c r="S5" s="113"/>
      <c r="T5" s="113"/>
      <c r="U5" s="113"/>
      <c r="V5" s="113" t="s">
        <v>14</v>
      </c>
      <c r="W5" s="113"/>
      <c r="X5" s="113"/>
      <c r="Y5" s="113"/>
      <c r="Z5" s="113"/>
      <c r="AA5" s="113" t="s">
        <v>15</v>
      </c>
      <c r="AB5" s="113"/>
      <c r="AC5" s="113"/>
      <c r="AD5" s="113"/>
      <c r="AE5" s="113"/>
      <c r="AF5" s="113" t="s">
        <v>16</v>
      </c>
      <c r="AG5" s="113"/>
      <c r="AH5" s="113"/>
      <c r="AI5" s="113"/>
      <c r="AJ5" s="113"/>
      <c r="AK5" s="113" t="s">
        <v>17</v>
      </c>
      <c r="AL5" s="113"/>
      <c r="AM5" s="113"/>
      <c r="AN5" s="113"/>
      <c r="AO5" s="113"/>
      <c r="AP5" s="137"/>
      <c r="AQ5" s="120"/>
      <c r="AR5" s="121"/>
      <c r="AS5" s="4" t="s">
        <v>19</v>
      </c>
    </row>
    <row r="6" spans="1:45" ht="24" customHeight="1" thickBot="1" x14ac:dyDescent="0.35">
      <c r="A6" s="106"/>
      <c r="B6" s="113"/>
      <c r="C6" s="113"/>
      <c r="D6" s="5" t="s">
        <v>7</v>
      </c>
      <c r="E6" s="6" t="s">
        <v>20</v>
      </c>
      <c r="F6" s="7" t="s">
        <v>21</v>
      </c>
      <c r="G6" s="8" t="s">
        <v>7</v>
      </c>
      <c r="H6" s="9" t="s">
        <v>18</v>
      </c>
      <c r="I6" s="9" t="s">
        <v>22</v>
      </c>
      <c r="J6" s="9" t="s">
        <v>23</v>
      </c>
      <c r="K6" s="10" t="s">
        <v>21</v>
      </c>
      <c r="L6" s="8" t="s">
        <v>7</v>
      </c>
      <c r="M6" s="9" t="s">
        <v>18</v>
      </c>
      <c r="N6" s="9" t="s">
        <v>22</v>
      </c>
      <c r="O6" s="9" t="s">
        <v>23</v>
      </c>
      <c r="P6" s="10" t="s">
        <v>21</v>
      </c>
      <c r="Q6" s="8" t="s">
        <v>7</v>
      </c>
      <c r="R6" s="9" t="s">
        <v>18</v>
      </c>
      <c r="S6" s="9" t="s">
        <v>22</v>
      </c>
      <c r="T6" s="9" t="s">
        <v>23</v>
      </c>
      <c r="U6" s="10" t="s">
        <v>21</v>
      </c>
      <c r="V6" s="8" t="s">
        <v>7</v>
      </c>
      <c r="W6" s="9" t="s">
        <v>18</v>
      </c>
      <c r="X6" s="9" t="s">
        <v>22</v>
      </c>
      <c r="Y6" s="9" t="s">
        <v>23</v>
      </c>
      <c r="Z6" s="10" t="s">
        <v>21</v>
      </c>
      <c r="AA6" s="8" t="s">
        <v>7</v>
      </c>
      <c r="AB6" s="9" t="s">
        <v>18</v>
      </c>
      <c r="AC6" s="9" t="s">
        <v>22</v>
      </c>
      <c r="AD6" s="9" t="s">
        <v>23</v>
      </c>
      <c r="AE6" s="10" t="s">
        <v>21</v>
      </c>
      <c r="AF6" s="8" t="s">
        <v>7</v>
      </c>
      <c r="AG6" s="9" t="s">
        <v>18</v>
      </c>
      <c r="AH6" s="9" t="s">
        <v>22</v>
      </c>
      <c r="AI6" s="9" t="s">
        <v>23</v>
      </c>
      <c r="AJ6" s="10" t="s">
        <v>21</v>
      </c>
      <c r="AK6" s="8" t="s">
        <v>7</v>
      </c>
      <c r="AL6" s="9" t="s">
        <v>18</v>
      </c>
      <c r="AM6" s="9" t="s">
        <v>22</v>
      </c>
      <c r="AN6" s="9" t="s">
        <v>23</v>
      </c>
      <c r="AO6" s="10" t="s">
        <v>21</v>
      </c>
      <c r="AP6" s="138"/>
      <c r="AQ6" s="77" t="s">
        <v>174</v>
      </c>
      <c r="AR6" s="78" t="s">
        <v>3</v>
      </c>
      <c r="AS6" s="4" t="s">
        <v>24</v>
      </c>
    </row>
    <row r="7" spans="1:45" ht="14.4" thickBot="1" x14ac:dyDescent="0.35">
      <c r="A7" s="107" t="s">
        <v>25</v>
      </c>
      <c r="B7" s="108"/>
      <c r="C7" s="109"/>
      <c r="D7" s="5">
        <f t="shared" ref="D7:I7" si="0">SUM(D8:D16)</f>
        <v>15</v>
      </c>
      <c r="E7" s="6">
        <f t="shared" si="0"/>
        <v>17</v>
      </c>
      <c r="F7" s="7">
        <f t="shared" si="0"/>
        <v>43</v>
      </c>
      <c r="G7" s="5">
        <f t="shared" si="0"/>
        <v>5</v>
      </c>
      <c r="H7" s="6">
        <f t="shared" si="0"/>
        <v>4</v>
      </c>
      <c r="I7" s="6">
        <f t="shared" si="0"/>
        <v>3</v>
      </c>
      <c r="J7" s="6">
        <f>COUNTA(J8:J16)</f>
        <v>3</v>
      </c>
      <c r="K7" s="7">
        <f>SUM(K8:K16)</f>
        <v>16</v>
      </c>
      <c r="L7" s="5">
        <f>SUM(L8:L16)</f>
        <v>5</v>
      </c>
      <c r="M7" s="6">
        <f>SUM(M8:M16)</f>
        <v>5</v>
      </c>
      <c r="N7" s="6">
        <f>SUM(N8:N16)</f>
        <v>0</v>
      </c>
      <c r="O7" s="6">
        <f>COUNTA(O8:O16)</f>
        <v>3</v>
      </c>
      <c r="P7" s="7">
        <f>SUM(P8:P16)</f>
        <v>14</v>
      </c>
      <c r="Q7" s="5">
        <f>SUM(Q8:Q16)</f>
        <v>3</v>
      </c>
      <c r="R7" s="6">
        <f>SUM(R8:R16)</f>
        <v>3</v>
      </c>
      <c r="S7" s="6">
        <f>SUM(S8:S16)</f>
        <v>0</v>
      </c>
      <c r="T7" s="6">
        <f>COUNTA(T8:T16)</f>
        <v>2</v>
      </c>
      <c r="U7" s="7">
        <f>SUM(U8:U16)</f>
        <v>9</v>
      </c>
      <c r="V7" s="5">
        <f>SUM(V8:V16)</f>
        <v>2</v>
      </c>
      <c r="W7" s="6">
        <f>SUM(W8:W16)</f>
        <v>2</v>
      </c>
      <c r="X7" s="6">
        <f>SUM(X8:X16)</f>
        <v>0</v>
      </c>
      <c r="Y7" s="6">
        <f>COUNTA(Y8:Y16)</f>
        <v>1</v>
      </c>
      <c r="Z7" s="7">
        <f>SUM(Z8:Z16)</f>
        <v>4</v>
      </c>
      <c r="AA7" s="5">
        <f>SUM(AA8:AA16)</f>
        <v>0</v>
      </c>
      <c r="AB7" s="6">
        <f>SUM(AB8:AB16)</f>
        <v>0</v>
      </c>
      <c r="AC7" s="6">
        <f>SUM(AC8:AC16)</f>
        <v>0</v>
      </c>
      <c r="AD7" s="6">
        <f>COUNTA(AD8:AD16)</f>
        <v>0</v>
      </c>
      <c r="AE7" s="7">
        <f>SUM(AE8:AE16)</f>
        <v>0</v>
      </c>
      <c r="AF7" s="5">
        <f>SUM(AF8:AF16)</f>
        <v>0</v>
      </c>
      <c r="AG7" s="6">
        <f>SUM(AG8:AG16)</f>
        <v>0</v>
      </c>
      <c r="AH7" s="6">
        <f>SUM(AH8:AH16)</f>
        <v>0</v>
      </c>
      <c r="AI7" s="6">
        <f>COUNTA(AI8:AI16)</f>
        <v>0</v>
      </c>
      <c r="AJ7" s="7">
        <f>SUM(AJ8:AJ16)</f>
        <v>0</v>
      </c>
      <c r="AK7" s="5">
        <f>SUM(AK8:AK16)</f>
        <v>0</v>
      </c>
      <c r="AL7" s="6">
        <f>SUM(AL8:AL16)</f>
        <v>0</v>
      </c>
      <c r="AM7" s="6">
        <f>SUM(AM8:AM16)</f>
        <v>0</v>
      </c>
      <c r="AN7" s="6">
        <f>COUNTA(AN8:AN16)</f>
        <v>0</v>
      </c>
      <c r="AO7" s="7">
        <f>SUM(AO8:AO16)</f>
        <v>0</v>
      </c>
      <c r="AP7" s="91"/>
      <c r="AQ7" s="79"/>
      <c r="AR7" s="80"/>
      <c r="AS7" s="4" t="s">
        <v>26</v>
      </c>
    </row>
    <row r="8" spans="1:45" x14ac:dyDescent="0.3">
      <c r="A8" s="12" t="s">
        <v>11</v>
      </c>
      <c r="B8" s="13" t="s">
        <v>267</v>
      </c>
      <c r="C8" s="81" t="s">
        <v>27</v>
      </c>
      <c r="D8" s="16">
        <f>G8+L8+Q8+V8+AA8+AF8+AK8</f>
        <v>2</v>
      </c>
      <c r="E8" s="9">
        <f>H8+I8+M8+N8+R8+S8+W8+X8+AB8+AC8+AG8+AH8+AL8+AM8</f>
        <v>2</v>
      </c>
      <c r="F8" s="10">
        <f t="shared" ref="F8" si="1">K8+P8+U8+Z8+AE8+AJ8+AO8</f>
        <v>6</v>
      </c>
      <c r="G8" s="16">
        <v>2</v>
      </c>
      <c r="H8" s="17">
        <v>2</v>
      </c>
      <c r="I8" s="17">
        <v>0</v>
      </c>
      <c r="J8" s="17" t="s">
        <v>28</v>
      </c>
      <c r="K8" s="18">
        <v>6</v>
      </c>
      <c r="L8" s="16"/>
      <c r="M8" s="17"/>
      <c r="N8" s="17"/>
      <c r="O8" s="17"/>
      <c r="P8" s="18"/>
      <c r="Q8" s="16"/>
      <c r="R8" s="17"/>
      <c r="S8" s="17"/>
      <c r="T8" s="17"/>
      <c r="U8" s="18"/>
      <c r="V8" s="16"/>
      <c r="W8" s="17"/>
      <c r="X8" s="17"/>
      <c r="Y8" s="17"/>
      <c r="Z8" s="18"/>
      <c r="AA8" s="16"/>
      <c r="AB8" s="17"/>
      <c r="AC8" s="17"/>
      <c r="AD8" s="17"/>
      <c r="AE8" s="18"/>
      <c r="AF8" s="16"/>
      <c r="AG8" s="17"/>
      <c r="AH8" s="17"/>
      <c r="AI8" s="17"/>
      <c r="AJ8" s="18"/>
      <c r="AK8" s="16"/>
      <c r="AL8" s="17"/>
      <c r="AM8" s="17"/>
      <c r="AN8" s="17"/>
      <c r="AO8" s="18"/>
      <c r="AP8" s="15"/>
      <c r="AQ8" s="19" t="s">
        <v>180</v>
      </c>
      <c r="AR8" s="20" t="s">
        <v>181</v>
      </c>
      <c r="AS8" s="4" t="s">
        <v>175</v>
      </c>
    </row>
    <row r="9" spans="1:45" x14ac:dyDescent="0.3">
      <c r="A9" s="21" t="s">
        <v>12</v>
      </c>
      <c r="B9" s="13" t="s">
        <v>265</v>
      </c>
      <c r="C9" s="82" t="s">
        <v>29</v>
      </c>
      <c r="D9" s="23">
        <f>G9+L9+Q9+V9+AA9+AF9+AK9</f>
        <v>2</v>
      </c>
      <c r="E9" s="24">
        <f>H9+I9+M9+N9+R9+S9+W9+X9+AB9+AC9+AG9+AH9+AL9+AM9</f>
        <v>2</v>
      </c>
      <c r="F9" s="25">
        <f t="shared" ref="F9" si="2">K9+P9+U9+Z9+AE9+AJ9+AO9</f>
        <v>6</v>
      </c>
      <c r="G9" s="23"/>
      <c r="H9" s="24"/>
      <c r="I9" s="24"/>
      <c r="J9" s="24"/>
      <c r="K9" s="25"/>
      <c r="L9" s="23">
        <v>2</v>
      </c>
      <c r="M9" s="24">
        <v>2</v>
      </c>
      <c r="N9" s="24">
        <v>0</v>
      </c>
      <c r="O9" s="24" t="s">
        <v>28</v>
      </c>
      <c r="P9" s="25">
        <v>6</v>
      </c>
      <c r="Q9" s="23"/>
      <c r="R9" s="24"/>
      <c r="S9" s="24"/>
      <c r="T9" s="24"/>
      <c r="U9" s="25"/>
      <c r="V9" s="23"/>
      <c r="W9" s="24"/>
      <c r="X9" s="24"/>
      <c r="Y9" s="24"/>
      <c r="Z9" s="25"/>
      <c r="AA9" s="23"/>
      <c r="AB9" s="24"/>
      <c r="AC9" s="24"/>
      <c r="AD9" s="24"/>
      <c r="AE9" s="25"/>
      <c r="AF9" s="23"/>
      <c r="AG9" s="24"/>
      <c r="AH9" s="24"/>
      <c r="AI9" s="24"/>
      <c r="AJ9" s="25"/>
      <c r="AK9" s="23"/>
      <c r="AL9" s="24"/>
      <c r="AM9" s="24"/>
      <c r="AN9" s="24"/>
      <c r="AO9" s="25"/>
      <c r="AP9" s="92" t="s">
        <v>275</v>
      </c>
      <c r="AQ9" s="26" t="s">
        <v>184</v>
      </c>
      <c r="AR9" s="27" t="s">
        <v>182</v>
      </c>
      <c r="AS9" s="4" t="s">
        <v>176</v>
      </c>
    </row>
    <row r="10" spans="1:45" x14ac:dyDescent="0.3">
      <c r="A10" s="21" t="s">
        <v>13</v>
      </c>
      <c r="B10" s="28" t="s">
        <v>268</v>
      </c>
      <c r="C10" s="82" t="s">
        <v>31</v>
      </c>
      <c r="D10" s="23">
        <f t="shared" ref="D10:D16" si="3">G10+L10+Q10+V10+AA10+AF10+AK10</f>
        <v>2</v>
      </c>
      <c r="E10" s="24">
        <f t="shared" ref="E10:E16" si="4">H10+I10+M10+N10+R10+S10+W10+X10+AB10+AC10+AG10+AH10+AL10+AM10</f>
        <v>2</v>
      </c>
      <c r="F10" s="25">
        <f t="shared" ref="F10:F16" si="5">K10+P10+U10+Z10+AE10+AJ10+AO10</f>
        <v>5</v>
      </c>
      <c r="G10" s="23">
        <v>2</v>
      </c>
      <c r="H10" s="24">
        <v>2</v>
      </c>
      <c r="I10" s="24">
        <v>0</v>
      </c>
      <c r="J10" s="24" t="s">
        <v>30</v>
      </c>
      <c r="K10" s="25">
        <v>5</v>
      </c>
      <c r="L10" s="23"/>
      <c r="M10" s="24"/>
      <c r="N10" s="24"/>
      <c r="O10" s="24"/>
      <c r="P10" s="25"/>
      <c r="Q10" s="23"/>
      <c r="R10" s="24"/>
      <c r="S10" s="24"/>
      <c r="T10" s="24"/>
      <c r="U10" s="25"/>
      <c r="V10" s="23"/>
      <c r="W10" s="24"/>
      <c r="X10" s="24"/>
      <c r="Y10" s="24"/>
      <c r="Z10" s="25"/>
      <c r="AA10" s="23"/>
      <c r="AB10" s="24"/>
      <c r="AC10" s="24"/>
      <c r="AD10" s="24"/>
      <c r="AE10" s="25"/>
      <c r="AF10" s="23"/>
      <c r="AG10" s="24"/>
      <c r="AH10" s="24"/>
      <c r="AI10" s="24"/>
      <c r="AJ10" s="25"/>
      <c r="AK10" s="23"/>
      <c r="AL10" s="24"/>
      <c r="AM10" s="24"/>
      <c r="AN10" s="24"/>
      <c r="AO10" s="25"/>
      <c r="AP10" s="92"/>
      <c r="AQ10" s="26"/>
      <c r="AR10" s="27"/>
      <c r="AS10" s="4" t="s">
        <v>177</v>
      </c>
    </row>
    <row r="11" spans="1:45" x14ac:dyDescent="0.3">
      <c r="A11" s="21" t="s">
        <v>14</v>
      </c>
      <c r="B11" s="28" t="s">
        <v>142</v>
      </c>
      <c r="C11" s="22" t="s">
        <v>262</v>
      </c>
      <c r="D11" s="23">
        <f t="shared" si="3"/>
        <v>1</v>
      </c>
      <c r="E11" s="24">
        <f t="shared" si="4"/>
        <v>3</v>
      </c>
      <c r="F11" s="25">
        <f t="shared" si="5"/>
        <v>5</v>
      </c>
      <c r="G11" s="23">
        <v>1</v>
      </c>
      <c r="H11" s="24">
        <v>0</v>
      </c>
      <c r="I11" s="24">
        <v>3</v>
      </c>
      <c r="J11" s="24" t="s">
        <v>30</v>
      </c>
      <c r="K11" s="25">
        <v>5</v>
      </c>
      <c r="L11" s="23"/>
      <c r="M11" s="24"/>
      <c r="N11" s="24"/>
      <c r="O11" s="24"/>
      <c r="P11" s="25"/>
      <c r="Q11" s="23"/>
      <c r="R11" s="24"/>
      <c r="S11" s="24"/>
      <c r="T11" s="24"/>
      <c r="U11" s="25"/>
      <c r="V11" s="23"/>
      <c r="W11" s="24"/>
      <c r="X11" s="24"/>
      <c r="Y11" s="24"/>
      <c r="Z11" s="25"/>
      <c r="AA11" s="23"/>
      <c r="AB11" s="24"/>
      <c r="AC11" s="24"/>
      <c r="AD11" s="24"/>
      <c r="AE11" s="25"/>
      <c r="AF11" s="23"/>
      <c r="AG11" s="24"/>
      <c r="AH11" s="24"/>
      <c r="AI11" s="24"/>
      <c r="AJ11" s="25"/>
      <c r="AK11" s="23"/>
      <c r="AL11" s="24"/>
      <c r="AM11" s="24"/>
      <c r="AN11" s="24"/>
      <c r="AO11" s="25"/>
      <c r="AP11" s="92"/>
      <c r="AQ11" s="26" t="s">
        <v>188</v>
      </c>
      <c r="AR11" s="27" t="s">
        <v>189</v>
      </c>
      <c r="AS11" s="4" t="s">
        <v>178</v>
      </c>
    </row>
    <row r="12" spans="1:45" x14ac:dyDescent="0.3">
      <c r="A12" s="21" t="s">
        <v>15</v>
      </c>
      <c r="B12" s="28" t="s">
        <v>172</v>
      </c>
      <c r="C12" s="82" t="s">
        <v>33</v>
      </c>
      <c r="D12" s="23">
        <f t="shared" si="3"/>
        <v>2</v>
      </c>
      <c r="E12" s="24">
        <f t="shared" si="4"/>
        <v>2</v>
      </c>
      <c r="F12" s="25">
        <f t="shared" si="5"/>
        <v>4</v>
      </c>
      <c r="G12" s="23"/>
      <c r="H12" s="24"/>
      <c r="I12" s="24"/>
      <c r="J12" s="24"/>
      <c r="K12" s="25"/>
      <c r="L12" s="23"/>
      <c r="M12" s="24"/>
      <c r="N12" s="24"/>
      <c r="O12" s="24"/>
      <c r="P12" s="25"/>
      <c r="Q12" s="23"/>
      <c r="R12" s="24"/>
      <c r="S12" s="24"/>
      <c r="T12" s="24"/>
      <c r="U12" s="25"/>
      <c r="V12" s="23">
        <v>2</v>
      </c>
      <c r="W12" s="24">
        <v>2</v>
      </c>
      <c r="X12" s="24">
        <v>0</v>
      </c>
      <c r="Y12" s="24" t="s">
        <v>28</v>
      </c>
      <c r="Z12" s="25">
        <v>4</v>
      </c>
      <c r="AA12" s="23"/>
      <c r="AB12" s="24"/>
      <c r="AC12" s="24"/>
      <c r="AD12" s="24"/>
      <c r="AE12" s="25"/>
      <c r="AF12" s="23"/>
      <c r="AG12" s="24"/>
      <c r="AH12" s="24"/>
      <c r="AI12" s="24"/>
      <c r="AJ12" s="25"/>
      <c r="AK12" s="23"/>
      <c r="AL12" s="24"/>
      <c r="AM12" s="24"/>
      <c r="AN12" s="24"/>
      <c r="AO12" s="25"/>
      <c r="AP12" s="92"/>
      <c r="AQ12" s="26" t="s">
        <v>186</v>
      </c>
      <c r="AR12" s="29" t="s">
        <v>33</v>
      </c>
    </row>
    <row r="13" spans="1:45" x14ac:dyDescent="0.3">
      <c r="A13" s="21" t="s">
        <v>16</v>
      </c>
      <c r="B13" s="28" t="s">
        <v>143</v>
      </c>
      <c r="C13" s="82" t="s">
        <v>34</v>
      </c>
      <c r="D13" s="23">
        <f t="shared" si="3"/>
        <v>2</v>
      </c>
      <c r="E13" s="24">
        <f t="shared" si="4"/>
        <v>1</v>
      </c>
      <c r="F13" s="25">
        <f t="shared" si="5"/>
        <v>4</v>
      </c>
      <c r="G13" s="23"/>
      <c r="H13" s="24"/>
      <c r="I13" s="24"/>
      <c r="J13" s="24"/>
      <c r="K13" s="25"/>
      <c r="L13" s="23">
        <v>2</v>
      </c>
      <c r="M13" s="24">
        <v>1</v>
      </c>
      <c r="N13" s="24">
        <v>0</v>
      </c>
      <c r="O13" s="24" t="s">
        <v>28</v>
      </c>
      <c r="P13" s="25">
        <v>4</v>
      </c>
      <c r="Q13" s="23"/>
      <c r="R13" s="24"/>
      <c r="S13" s="24"/>
      <c r="T13" s="24"/>
      <c r="U13" s="25"/>
      <c r="V13" s="23"/>
      <c r="W13" s="24"/>
      <c r="X13" s="24"/>
      <c r="Y13" s="24"/>
      <c r="Z13" s="25"/>
      <c r="AA13" s="23"/>
      <c r="AB13" s="24"/>
      <c r="AC13" s="24"/>
      <c r="AD13" s="24"/>
      <c r="AE13" s="25"/>
      <c r="AF13" s="23"/>
      <c r="AG13" s="24"/>
      <c r="AH13" s="24"/>
      <c r="AI13" s="24"/>
      <c r="AJ13" s="25"/>
      <c r="AK13" s="23"/>
      <c r="AL13" s="24"/>
      <c r="AM13" s="24"/>
      <c r="AN13" s="24"/>
      <c r="AO13" s="25"/>
      <c r="AP13" s="92" t="s">
        <v>27</v>
      </c>
      <c r="AQ13" s="26" t="s">
        <v>185</v>
      </c>
      <c r="AR13" s="29" t="s">
        <v>34</v>
      </c>
    </row>
    <row r="14" spans="1:45" x14ac:dyDescent="0.3">
      <c r="A14" s="21" t="s">
        <v>17</v>
      </c>
      <c r="B14" s="28" t="s">
        <v>144</v>
      </c>
      <c r="C14" s="82" t="s">
        <v>35</v>
      </c>
      <c r="D14" s="23">
        <f t="shared" si="3"/>
        <v>2</v>
      </c>
      <c r="E14" s="24">
        <f t="shared" si="4"/>
        <v>1</v>
      </c>
      <c r="F14" s="25">
        <f t="shared" si="5"/>
        <v>5</v>
      </c>
      <c r="G14" s="23"/>
      <c r="H14" s="24"/>
      <c r="I14" s="24"/>
      <c r="J14" s="24"/>
      <c r="K14" s="25"/>
      <c r="L14" s="23"/>
      <c r="M14" s="24"/>
      <c r="N14" s="24"/>
      <c r="O14" s="24"/>
      <c r="P14" s="25"/>
      <c r="Q14" s="23">
        <v>2</v>
      </c>
      <c r="R14" s="24">
        <v>1</v>
      </c>
      <c r="S14" s="24">
        <v>0</v>
      </c>
      <c r="T14" s="24" t="s">
        <v>28</v>
      </c>
      <c r="U14" s="25">
        <v>5</v>
      </c>
      <c r="V14" s="23"/>
      <c r="W14" s="24"/>
      <c r="X14" s="24"/>
      <c r="Y14" s="24"/>
      <c r="Z14" s="25"/>
      <c r="AA14" s="23"/>
      <c r="AB14" s="24"/>
      <c r="AC14" s="24"/>
      <c r="AD14" s="24"/>
      <c r="AE14" s="25"/>
      <c r="AF14" s="23"/>
      <c r="AG14" s="24"/>
      <c r="AH14" s="24"/>
      <c r="AI14" s="24"/>
      <c r="AJ14" s="25"/>
      <c r="AK14" s="23"/>
      <c r="AL14" s="24"/>
      <c r="AM14" s="24"/>
      <c r="AN14" s="24"/>
      <c r="AO14" s="25"/>
      <c r="AP14" s="92" t="s">
        <v>34</v>
      </c>
      <c r="AQ14" s="26" t="s">
        <v>187</v>
      </c>
      <c r="AR14" s="29" t="s">
        <v>35</v>
      </c>
    </row>
    <row r="15" spans="1:45" x14ac:dyDescent="0.3">
      <c r="A15" s="21" t="s">
        <v>36</v>
      </c>
      <c r="B15" s="30" t="s">
        <v>280</v>
      </c>
      <c r="C15" s="31" t="s">
        <v>37</v>
      </c>
      <c r="D15" s="23">
        <f t="shared" si="3"/>
        <v>1</v>
      </c>
      <c r="E15" s="24">
        <f t="shared" si="4"/>
        <v>2</v>
      </c>
      <c r="F15" s="25">
        <f t="shared" si="5"/>
        <v>4</v>
      </c>
      <c r="G15" s="32"/>
      <c r="H15" s="33"/>
      <c r="I15" s="33"/>
      <c r="J15" s="33"/>
      <c r="K15" s="34"/>
      <c r="L15" s="32">
        <v>1</v>
      </c>
      <c r="M15" s="33">
        <v>2</v>
      </c>
      <c r="N15" s="33">
        <v>0</v>
      </c>
      <c r="O15" s="33" t="s">
        <v>30</v>
      </c>
      <c r="P15" s="34">
        <v>4</v>
      </c>
      <c r="Q15" s="32"/>
      <c r="R15" s="33"/>
      <c r="S15" s="33"/>
      <c r="T15" s="33"/>
      <c r="U15" s="34"/>
      <c r="V15" s="32"/>
      <c r="W15" s="33"/>
      <c r="X15" s="33"/>
      <c r="Y15" s="33"/>
      <c r="Z15" s="34"/>
      <c r="AA15" s="32"/>
      <c r="AB15" s="33"/>
      <c r="AC15" s="33"/>
      <c r="AD15" s="33"/>
      <c r="AE15" s="34"/>
      <c r="AF15" s="32"/>
      <c r="AG15" s="33"/>
      <c r="AH15" s="33"/>
      <c r="AI15" s="33"/>
      <c r="AJ15" s="34"/>
      <c r="AK15" s="32"/>
      <c r="AL15" s="33"/>
      <c r="AM15" s="33"/>
      <c r="AN15" s="33"/>
      <c r="AO15" s="34"/>
      <c r="AP15" s="93"/>
      <c r="AQ15" s="26" t="s">
        <v>190</v>
      </c>
      <c r="AR15" s="29" t="s">
        <v>183</v>
      </c>
    </row>
    <row r="16" spans="1:45" ht="14.4" thickBot="1" x14ac:dyDescent="0.35">
      <c r="A16" s="35" t="s">
        <v>38</v>
      </c>
      <c r="B16" s="30" t="s">
        <v>145</v>
      </c>
      <c r="C16" s="36" t="s">
        <v>39</v>
      </c>
      <c r="D16" s="23">
        <f t="shared" si="3"/>
        <v>1</v>
      </c>
      <c r="E16" s="24">
        <f t="shared" si="4"/>
        <v>2</v>
      </c>
      <c r="F16" s="25">
        <f t="shared" si="5"/>
        <v>4</v>
      </c>
      <c r="G16" s="37"/>
      <c r="H16" s="38"/>
      <c r="I16" s="38"/>
      <c r="J16" s="38"/>
      <c r="K16" s="39"/>
      <c r="L16" s="37"/>
      <c r="M16" s="96"/>
      <c r="N16" s="38"/>
      <c r="O16" s="96"/>
      <c r="P16" s="39"/>
      <c r="Q16" s="37">
        <v>1</v>
      </c>
      <c r="R16" s="38">
        <v>2</v>
      </c>
      <c r="S16" s="38">
        <v>0</v>
      </c>
      <c r="T16" s="38" t="s">
        <v>30</v>
      </c>
      <c r="U16" s="39">
        <v>4</v>
      </c>
      <c r="V16" s="37"/>
      <c r="W16" s="38"/>
      <c r="X16" s="38"/>
      <c r="Y16" s="38"/>
      <c r="Z16" s="39"/>
      <c r="AA16" s="37"/>
      <c r="AB16" s="38"/>
      <c r="AC16" s="38"/>
      <c r="AD16" s="38"/>
      <c r="AE16" s="39"/>
      <c r="AF16" s="37"/>
      <c r="AG16" s="38"/>
      <c r="AH16" s="38"/>
      <c r="AI16" s="38"/>
      <c r="AJ16" s="39"/>
      <c r="AK16" s="37"/>
      <c r="AL16" s="38"/>
      <c r="AM16" s="38"/>
      <c r="AN16" s="38"/>
      <c r="AO16" s="39"/>
      <c r="AP16" s="94" t="s">
        <v>37</v>
      </c>
      <c r="AQ16" s="40" t="s">
        <v>191</v>
      </c>
      <c r="AR16" s="41" t="s">
        <v>192</v>
      </c>
    </row>
    <row r="17" spans="1:44" ht="14.4" thickBot="1" x14ac:dyDescent="0.35">
      <c r="A17" s="107" t="s">
        <v>40</v>
      </c>
      <c r="B17" s="108"/>
      <c r="C17" s="109"/>
      <c r="D17" s="5">
        <f t="shared" ref="D17:I17" si="6">SUM(D18:D23)</f>
        <v>6</v>
      </c>
      <c r="E17" s="6">
        <f t="shared" si="6"/>
        <v>13</v>
      </c>
      <c r="F17" s="7">
        <f t="shared" si="6"/>
        <v>22</v>
      </c>
      <c r="G17" s="5">
        <f t="shared" si="6"/>
        <v>1</v>
      </c>
      <c r="H17" s="6">
        <f t="shared" si="6"/>
        <v>2</v>
      </c>
      <c r="I17" s="6">
        <f t="shared" si="6"/>
        <v>0</v>
      </c>
      <c r="J17" s="6">
        <f>COUNTA(J18:J23)</f>
        <v>1</v>
      </c>
      <c r="K17" s="7">
        <f>SUM(K18:K23)</f>
        <v>3</v>
      </c>
      <c r="L17" s="5">
        <f>SUM(L18:L23)</f>
        <v>2</v>
      </c>
      <c r="M17" s="6">
        <f>SUM(M18:M23)</f>
        <v>5</v>
      </c>
      <c r="N17" s="6">
        <f>SUM(N18:N23)</f>
        <v>0</v>
      </c>
      <c r="O17" s="6">
        <f>COUNTA(O18:O23)</f>
        <v>2</v>
      </c>
      <c r="P17" s="7">
        <f>SUM(P18:P23)</f>
        <v>8</v>
      </c>
      <c r="Q17" s="5">
        <f>SUM(Q18:Q23)</f>
        <v>1</v>
      </c>
      <c r="R17" s="6">
        <f>SUM(R18:R23)</f>
        <v>2</v>
      </c>
      <c r="S17" s="6">
        <f>SUM(S18:S23)</f>
        <v>2</v>
      </c>
      <c r="T17" s="6">
        <f>COUNTA(T18:T23)</f>
        <v>2</v>
      </c>
      <c r="U17" s="7">
        <f>SUM(U18:U23)</f>
        <v>7</v>
      </c>
      <c r="V17" s="5">
        <f>SUM(V18:V23)</f>
        <v>2</v>
      </c>
      <c r="W17" s="6">
        <f>SUM(W18:W23)</f>
        <v>2</v>
      </c>
      <c r="X17" s="6">
        <f>SUM(X18:X23)</f>
        <v>0</v>
      </c>
      <c r="Y17" s="6">
        <f>COUNTA(Y18:Y23)</f>
        <v>1</v>
      </c>
      <c r="Z17" s="7">
        <f>SUM(Z18:Z23)</f>
        <v>4</v>
      </c>
      <c r="AA17" s="5">
        <f>SUM(AA18:AA23)</f>
        <v>0</v>
      </c>
      <c r="AB17" s="6">
        <f>SUM(AB18:AB23)</f>
        <v>0</v>
      </c>
      <c r="AC17" s="6">
        <f>SUM(AC18:AC23)</f>
        <v>0</v>
      </c>
      <c r="AD17" s="6">
        <f>COUNTA(AD18:AD23)</f>
        <v>0</v>
      </c>
      <c r="AE17" s="7">
        <f>SUM(AE18:AE23)</f>
        <v>0</v>
      </c>
      <c r="AF17" s="5">
        <f>SUM(AF18:AF23)</f>
        <v>0</v>
      </c>
      <c r="AG17" s="6">
        <f>SUM(AG18:AG23)</f>
        <v>0</v>
      </c>
      <c r="AH17" s="6">
        <f>SUM(AH18:AH23)</f>
        <v>0</v>
      </c>
      <c r="AI17" s="6">
        <f>COUNTA(AI18:AI23)</f>
        <v>0</v>
      </c>
      <c r="AJ17" s="7">
        <f>SUM(AJ18:AJ23)</f>
        <v>0</v>
      </c>
      <c r="AK17" s="5">
        <f>SUM(AK18:AK23)</f>
        <v>0</v>
      </c>
      <c r="AL17" s="6">
        <f>SUM(AL18:AL23)</f>
        <v>0</v>
      </c>
      <c r="AM17" s="6">
        <f>SUM(AM18:AM23)</f>
        <v>0</v>
      </c>
      <c r="AN17" s="6">
        <f>COUNTA(AN18:AN23)</f>
        <v>0</v>
      </c>
      <c r="AO17" s="7">
        <f>SUM(AO18:AO23)</f>
        <v>0</v>
      </c>
      <c r="AP17" s="87"/>
      <c r="AQ17" s="42"/>
      <c r="AR17" s="43"/>
    </row>
    <row r="18" spans="1:44" x14ac:dyDescent="0.3">
      <c r="A18" s="44" t="s">
        <v>41</v>
      </c>
      <c r="B18" s="28" t="s">
        <v>146</v>
      </c>
      <c r="C18" s="81" t="s">
        <v>42</v>
      </c>
      <c r="D18" s="23">
        <f t="shared" ref="D18:D23" si="7">G18+L18+Q18+V18+AA18+AF18+AK18</f>
        <v>1</v>
      </c>
      <c r="E18" s="24">
        <f t="shared" ref="E18:E23" si="8">H18+I18+M18+N18+R18+S18+W18+X18+AB18+AC18+AG18+AH18+AL18+AM18</f>
        <v>2</v>
      </c>
      <c r="F18" s="25">
        <f t="shared" ref="F18:F23" si="9">K18+P18+U18+Z18+AE18+AJ18+AO18</f>
        <v>3</v>
      </c>
      <c r="G18" s="23">
        <v>1</v>
      </c>
      <c r="H18" s="24">
        <v>2</v>
      </c>
      <c r="I18" s="24">
        <v>0</v>
      </c>
      <c r="J18" s="24" t="s">
        <v>30</v>
      </c>
      <c r="K18" s="25">
        <v>3</v>
      </c>
      <c r="L18" s="45"/>
      <c r="M18" s="46"/>
      <c r="N18" s="46"/>
      <c r="O18" s="46"/>
      <c r="P18" s="47"/>
      <c r="Q18" s="45"/>
      <c r="R18" s="46"/>
      <c r="S18" s="46"/>
      <c r="T18" s="46"/>
      <c r="U18" s="47"/>
      <c r="V18" s="45"/>
      <c r="W18" s="46"/>
      <c r="X18" s="46"/>
      <c r="Y18" s="46"/>
      <c r="Z18" s="47"/>
      <c r="AA18" s="45"/>
      <c r="AB18" s="46"/>
      <c r="AC18" s="46"/>
      <c r="AD18" s="46"/>
      <c r="AE18" s="47"/>
      <c r="AF18" s="45"/>
      <c r="AG18" s="46"/>
      <c r="AH18" s="46"/>
      <c r="AI18" s="46"/>
      <c r="AJ18" s="47"/>
      <c r="AK18" s="45"/>
      <c r="AL18" s="46"/>
      <c r="AM18" s="46"/>
      <c r="AN18" s="46"/>
      <c r="AO18" s="47"/>
      <c r="AP18" s="95"/>
      <c r="AQ18" s="19"/>
      <c r="AR18" s="48"/>
    </row>
    <row r="19" spans="1:44" x14ac:dyDescent="0.3">
      <c r="A19" s="44" t="s">
        <v>43</v>
      </c>
      <c r="B19" s="28" t="s">
        <v>147</v>
      </c>
      <c r="C19" s="82" t="s">
        <v>44</v>
      </c>
      <c r="D19" s="23">
        <f t="shared" si="7"/>
        <v>0</v>
      </c>
      <c r="E19" s="24">
        <f t="shared" si="8"/>
        <v>2</v>
      </c>
      <c r="F19" s="25">
        <f t="shared" si="9"/>
        <v>3</v>
      </c>
      <c r="G19" s="45"/>
      <c r="H19" s="46"/>
      <c r="I19" s="46"/>
      <c r="J19" s="46"/>
      <c r="K19" s="47"/>
      <c r="L19" s="45"/>
      <c r="M19" s="46"/>
      <c r="N19" s="46"/>
      <c r="O19" s="46"/>
      <c r="P19" s="47"/>
      <c r="Q19" s="45">
        <v>0</v>
      </c>
      <c r="R19" s="46">
        <v>2</v>
      </c>
      <c r="S19" s="46">
        <v>0</v>
      </c>
      <c r="T19" s="46" t="s">
        <v>30</v>
      </c>
      <c r="U19" s="47">
        <v>3</v>
      </c>
      <c r="V19" s="45"/>
      <c r="W19" s="46"/>
      <c r="X19" s="46"/>
      <c r="Y19" s="46"/>
      <c r="Z19" s="47"/>
      <c r="AA19" s="45"/>
      <c r="AB19" s="46"/>
      <c r="AC19" s="46"/>
      <c r="AD19" s="46"/>
      <c r="AE19" s="47"/>
      <c r="AF19" s="45"/>
      <c r="AG19" s="46"/>
      <c r="AH19" s="46"/>
      <c r="AI19" s="46"/>
      <c r="AJ19" s="47"/>
      <c r="AK19" s="45"/>
      <c r="AL19" s="46"/>
      <c r="AM19" s="46"/>
      <c r="AN19" s="46"/>
      <c r="AO19" s="47"/>
      <c r="AP19" s="95"/>
      <c r="AQ19" s="26"/>
      <c r="AR19" s="29"/>
    </row>
    <row r="20" spans="1:44" x14ac:dyDescent="0.3">
      <c r="A20" s="44" t="s">
        <v>45</v>
      </c>
      <c r="B20" s="28" t="s">
        <v>148</v>
      </c>
      <c r="C20" s="82" t="s">
        <v>46</v>
      </c>
      <c r="D20" s="23">
        <f t="shared" si="7"/>
        <v>1</v>
      </c>
      <c r="E20" s="24">
        <f t="shared" si="8"/>
        <v>2</v>
      </c>
      <c r="F20" s="25">
        <f t="shared" si="9"/>
        <v>4</v>
      </c>
      <c r="G20" s="45"/>
      <c r="H20" s="46"/>
      <c r="I20" s="46"/>
      <c r="J20" s="46"/>
      <c r="K20" s="47"/>
      <c r="L20" s="45"/>
      <c r="M20" s="46"/>
      <c r="N20" s="46"/>
      <c r="O20" s="46"/>
      <c r="P20" s="47"/>
      <c r="Q20" s="45">
        <v>1</v>
      </c>
      <c r="R20" s="46">
        <v>0</v>
      </c>
      <c r="S20" s="46">
        <v>2</v>
      </c>
      <c r="T20" s="46" t="s">
        <v>30</v>
      </c>
      <c r="U20" s="47">
        <v>4</v>
      </c>
      <c r="V20" s="45"/>
      <c r="W20" s="46"/>
      <c r="X20" s="46"/>
      <c r="Y20" s="46"/>
      <c r="Z20" s="47"/>
      <c r="AA20" s="45"/>
      <c r="AB20" s="46"/>
      <c r="AC20" s="46"/>
      <c r="AD20" s="46"/>
      <c r="AE20" s="47"/>
      <c r="AF20" s="45"/>
      <c r="AG20" s="46"/>
      <c r="AH20" s="46"/>
      <c r="AI20" s="46"/>
      <c r="AJ20" s="47"/>
      <c r="AK20" s="45"/>
      <c r="AL20" s="46"/>
      <c r="AM20" s="46"/>
      <c r="AN20" s="46"/>
      <c r="AO20" s="47"/>
      <c r="AP20" s="95"/>
      <c r="AQ20" s="26" t="s">
        <v>193</v>
      </c>
      <c r="AR20" s="29" t="s">
        <v>46</v>
      </c>
    </row>
    <row r="21" spans="1:44" x14ac:dyDescent="0.3">
      <c r="A21" s="21" t="s">
        <v>47</v>
      </c>
      <c r="B21" s="28" t="s">
        <v>149</v>
      </c>
      <c r="C21" s="82" t="s">
        <v>48</v>
      </c>
      <c r="D21" s="23">
        <f t="shared" si="7"/>
        <v>1</v>
      </c>
      <c r="E21" s="24">
        <f t="shared" si="8"/>
        <v>3</v>
      </c>
      <c r="F21" s="25">
        <f t="shared" si="9"/>
        <v>4</v>
      </c>
      <c r="G21" s="23"/>
      <c r="H21" s="24"/>
      <c r="I21" s="24"/>
      <c r="J21" s="24"/>
      <c r="K21" s="25"/>
      <c r="L21" s="23">
        <v>1</v>
      </c>
      <c r="M21" s="24">
        <v>3</v>
      </c>
      <c r="N21" s="24">
        <v>0</v>
      </c>
      <c r="O21" s="24" t="s">
        <v>28</v>
      </c>
      <c r="P21" s="25">
        <v>4</v>
      </c>
      <c r="Q21" s="23"/>
      <c r="R21" s="24"/>
      <c r="S21" s="24"/>
      <c r="T21" s="24"/>
      <c r="U21" s="25"/>
      <c r="V21" s="23"/>
      <c r="W21" s="24"/>
      <c r="X21" s="24"/>
      <c r="Y21" s="24"/>
      <c r="Z21" s="25"/>
      <c r="AA21" s="23"/>
      <c r="AB21" s="24"/>
      <c r="AC21" s="24"/>
      <c r="AD21" s="24"/>
      <c r="AE21" s="25"/>
      <c r="AF21" s="23"/>
      <c r="AG21" s="24"/>
      <c r="AH21" s="24"/>
      <c r="AI21" s="24"/>
      <c r="AJ21" s="25"/>
      <c r="AK21" s="23"/>
      <c r="AL21" s="24"/>
      <c r="AM21" s="24"/>
      <c r="AN21" s="24"/>
      <c r="AO21" s="25"/>
      <c r="AP21" s="92"/>
      <c r="AQ21" s="26" t="s">
        <v>194</v>
      </c>
      <c r="AR21" s="29" t="s">
        <v>235</v>
      </c>
    </row>
    <row r="22" spans="1:44" x14ac:dyDescent="0.3">
      <c r="A22" s="21" t="s">
        <v>49</v>
      </c>
      <c r="B22" s="28" t="s">
        <v>269</v>
      </c>
      <c r="C22" s="22" t="s">
        <v>50</v>
      </c>
      <c r="D22" s="23">
        <f t="shared" si="7"/>
        <v>1</v>
      </c>
      <c r="E22" s="24">
        <f t="shared" si="8"/>
        <v>2</v>
      </c>
      <c r="F22" s="25">
        <f t="shared" si="9"/>
        <v>4</v>
      </c>
      <c r="G22" s="23"/>
      <c r="H22" s="24"/>
      <c r="I22" s="24"/>
      <c r="J22" s="24"/>
      <c r="K22" s="25"/>
      <c r="L22" s="23">
        <v>1</v>
      </c>
      <c r="M22" s="24">
        <v>2</v>
      </c>
      <c r="N22" s="24">
        <v>0</v>
      </c>
      <c r="O22" s="24" t="s">
        <v>30</v>
      </c>
      <c r="P22" s="25">
        <v>4</v>
      </c>
      <c r="Q22" s="23"/>
      <c r="R22" s="24"/>
      <c r="S22" s="24"/>
      <c r="T22" s="24"/>
      <c r="U22" s="25"/>
      <c r="V22" s="23"/>
      <c r="W22" s="24"/>
      <c r="X22" s="24"/>
      <c r="Y22" s="24"/>
      <c r="Z22" s="25"/>
      <c r="AA22" s="23"/>
      <c r="AB22" s="24"/>
      <c r="AC22" s="24"/>
      <c r="AD22" s="24"/>
      <c r="AE22" s="25"/>
      <c r="AF22" s="23"/>
      <c r="AG22" s="24"/>
      <c r="AH22" s="24"/>
      <c r="AI22" s="24"/>
      <c r="AJ22" s="25"/>
      <c r="AK22" s="23"/>
      <c r="AL22" s="24"/>
      <c r="AM22" s="24"/>
      <c r="AN22" s="24"/>
      <c r="AO22" s="25"/>
      <c r="AP22" s="92" t="s">
        <v>51</v>
      </c>
      <c r="AQ22" s="26" t="s">
        <v>195</v>
      </c>
      <c r="AR22" s="29" t="s">
        <v>196</v>
      </c>
    </row>
    <row r="23" spans="1:44" ht="14.4" thickBot="1" x14ac:dyDescent="0.35">
      <c r="A23" s="21" t="s">
        <v>52</v>
      </c>
      <c r="B23" s="28" t="s">
        <v>150</v>
      </c>
      <c r="C23" s="22" t="s">
        <v>53</v>
      </c>
      <c r="D23" s="23">
        <f t="shared" si="7"/>
        <v>2</v>
      </c>
      <c r="E23" s="24">
        <f t="shared" si="8"/>
        <v>2</v>
      </c>
      <c r="F23" s="25">
        <f t="shared" si="9"/>
        <v>4</v>
      </c>
      <c r="G23" s="23"/>
      <c r="H23" s="24"/>
      <c r="I23" s="24"/>
      <c r="J23" s="24"/>
      <c r="K23" s="25"/>
      <c r="L23" s="23"/>
      <c r="M23" s="24"/>
      <c r="N23" s="24"/>
      <c r="O23" s="24"/>
      <c r="P23" s="25"/>
      <c r="Q23" s="23"/>
      <c r="R23" s="24"/>
      <c r="S23" s="24"/>
      <c r="T23" s="24"/>
      <c r="U23" s="25"/>
      <c r="V23" s="23">
        <v>2</v>
      </c>
      <c r="W23" s="24">
        <v>2</v>
      </c>
      <c r="X23" s="24">
        <v>0</v>
      </c>
      <c r="Y23" s="24" t="s">
        <v>28</v>
      </c>
      <c r="Z23" s="25">
        <v>4</v>
      </c>
      <c r="AA23" s="23"/>
      <c r="AB23" s="24"/>
      <c r="AC23" s="24"/>
      <c r="AD23" s="24"/>
      <c r="AE23" s="25"/>
      <c r="AF23" s="23"/>
      <c r="AG23" s="24"/>
      <c r="AH23" s="24"/>
      <c r="AI23" s="24"/>
      <c r="AJ23" s="25"/>
      <c r="AK23" s="23"/>
      <c r="AL23" s="24"/>
      <c r="AM23" s="24"/>
      <c r="AN23" s="24"/>
      <c r="AO23" s="25"/>
      <c r="AP23" s="92"/>
      <c r="AQ23" s="40" t="s">
        <v>197</v>
      </c>
      <c r="AR23" s="41" t="s">
        <v>53</v>
      </c>
    </row>
    <row r="24" spans="1:44" ht="14.4" thickBot="1" x14ac:dyDescent="0.35">
      <c r="A24" s="107" t="s">
        <v>54</v>
      </c>
      <c r="B24" s="108"/>
      <c r="C24" s="109"/>
      <c r="D24" s="5">
        <f t="shared" ref="D24:I24" si="10">SUM(D25:D44)</f>
        <v>31</v>
      </c>
      <c r="E24" s="6">
        <f t="shared" si="10"/>
        <v>37</v>
      </c>
      <c r="F24" s="7">
        <f t="shared" si="10"/>
        <v>83</v>
      </c>
      <c r="G24" s="5">
        <f t="shared" si="10"/>
        <v>4</v>
      </c>
      <c r="H24" s="6">
        <f t="shared" si="10"/>
        <v>4</v>
      </c>
      <c r="I24" s="6">
        <f t="shared" si="10"/>
        <v>0</v>
      </c>
      <c r="J24" s="6">
        <f>COUNTA(J25:J44)</f>
        <v>2</v>
      </c>
      <c r="K24" s="7">
        <f>SUM(K25:K44)</f>
        <v>9</v>
      </c>
      <c r="L24" s="5">
        <f>SUM(L25:L44)</f>
        <v>3</v>
      </c>
      <c r="M24" s="6">
        <f>SUM(M25:M44)</f>
        <v>4</v>
      </c>
      <c r="N24" s="6">
        <f>SUM(N25:N44)</f>
        <v>0</v>
      </c>
      <c r="O24" s="6">
        <f>COUNTA(O25:O44)</f>
        <v>2</v>
      </c>
      <c r="P24" s="7">
        <f>SUM(P25:P44)</f>
        <v>7</v>
      </c>
      <c r="Q24" s="5">
        <f>SUM(Q25:Q44)</f>
        <v>4</v>
      </c>
      <c r="R24" s="6">
        <f>SUM(R25:R44)</f>
        <v>2</v>
      </c>
      <c r="S24" s="6">
        <f>SUM(S25:S44)</f>
        <v>4</v>
      </c>
      <c r="T24" s="6">
        <f>COUNTA(T25:T44)</f>
        <v>3</v>
      </c>
      <c r="U24" s="7">
        <f>SUM(U25:U44)</f>
        <v>13</v>
      </c>
      <c r="V24" s="5">
        <f>SUM(V25:V44)</f>
        <v>8</v>
      </c>
      <c r="W24" s="6">
        <f>SUM(W25:W44)</f>
        <v>8</v>
      </c>
      <c r="X24" s="6">
        <f>SUM(X25:X44)</f>
        <v>1</v>
      </c>
      <c r="Y24" s="6">
        <f>COUNTA(Y25:Y44)</f>
        <v>5</v>
      </c>
      <c r="Z24" s="7">
        <f>SUM(Z25:Z44)</f>
        <v>21</v>
      </c>
      <c r="AA24" s="5">
        <f>SUM(AA25:AA44)</f>
        <v>4</v>
      </c>
      <c r="AB24" s="6">
        <f>SUM(AB25:AB44)</f>
        <v>5</v>
      </c>
      <c r="AC24" s="6">
        <f>SUM(AC25:AC44)</f>
        <v>0</v>
      </c>
      <c r="AD24" s="6">
        <f>COUNTA(AD25:AD44)</f>
        <v>3</v>
      </c>
      <c r="AE24" s="7">
        <f>SUM(AE25:AE44)</f>
        <v>12</v>
      </c>
      <c r="AF24" s="5">
        <f>SUM(AF25:AF44)</f>
        <v>5</v>
      </c>
      <c r="AG24" s="6">
        <f>SUM(AG25:AG44)</f>
        <v>5</v>
      </c>
      <c r="AH24" s="6">
        <f>SUM(AH25:AH44)</f>
        <v>0</v>
      </c>
      <c r="AI24" s="6">
        <f>COUNTA(AI25:AI44)</f>
        <v>3</v>
      </c>
      <c r="AJ24" s="7">
        <f>SUM(AJ25:AJ44)</f>
        <v>13</v>
      </c>
      <c r="AK24" s="5">
        <f>SUM(AK25:AK44)</f>
        <v>3</v>
      </c>
      <c r="AL24" s="6">
        <f>SUM(AL25:AL44)</f>
        <v>2</v>
      </c>
      <c r="AM24" s="6">
        <f>SUM(AM25:AM44)</f>
        <v>2</v>
      </c>
      <c r="AN24" s="6">
        <f>COUNTA(AN25:AN44)</f>
        <v>2</v>
      </c>
      <c r="AO24" s="7">
        <f>SUM(AO25:AO44)</f>
        <v>8</v>
      </c>
      <c r="AP24" s="91"/>
      <c r="AQ24" s="42"/>
      <c r="AR24" s="43"/>
    </row>
    <row r="25" spans="1:44" x14ac:dyDescent="0.3">
      <c r="A25" s="12" t="s">
        <v>55</v>
      </c>
      <c r="B25" s="28" t="s">
        <v>263</v>
      </c>
      <c r="C25" s="82" t="s">
        <v>56</v>
      </c>
      <c r="D25" s="16">
        <f>G25+L25+Q25+V25+AA25+AF25+AK25</f>
        <v>2</v>
      </c>
      <c r="E25" s="17">
        <f>H25+I25+M25+N25+R25+S25+W25+X25+AB25+AC25+AG25+AH25+AL25+AM25</f>
        <v>1</v>
      </c>
      <c r="F25" s="18">
        <f t="shared" ref="F25:F44" si="11">K25+P25+U25+Z25+AE25+AJ25+AO25</f>
        <v>4</v>
      </c>
      <c r="G25" s="45"/>
      <c r="H25" s="46"/>
      <c r="I25" s="46"/>
      <c r="J25" s="46"/>
      <c r="K25" s="47"/>
      <c r="L25" s="45"/>
      <c r="M25" s="46"/>
      <c r="N25" s="46"/>
      <c r="O25" s="46"/>
      <c r="P25" s="47"/>
      <c r="Q25" s="45"/>
      <c r="R25" s="46"/>
      <c r="S25" s="46"/>
      <c r="T25" s="46"/>
      <c r="U25" s="47"/>
      <c r="V25" s="45"/>
      <c r="W25" s="46"/>
      <c r="X25" s="46"/>
      <c r="Y25" s="46"/>
      <c r="Z25" s="47"/>
      <c r="AA25" s="45"/>
      <c r="AB25" s="46"/>
      <c r="AC25" s="46"/>
      <c r="AD25" s="46"/>
      <c r="AE25" s="47"/>
      <c r="AF25" s="45">
        <v>2</v>
      </c>
      <c r="AG25" s="46">
        <v>1</v>
      </c>
      <c r="AH25" s="46">
        <v>0</v>
      </c>
      <c r="AI25" s="46" t="s">
        <v>28</v>
      </c>
      <c r="AJ25" s="47">
        <v>4</v>
      </c>
      <c r="AK25" s="45"/>
      <c r="AL25" s="46"/>
      <c r="AM25" s="46"/>
      <c r="AN25" s="46"/>
      <c r="AO25" s="47"/>
      <c r="AP25" s="95"/>
      <c r="AQ25" s="19" t="s">
        <v>198</v>
      </c>
      <c r="AR25" s="48" t="s">
        <v>199</v>
      </c>
    </row>
    <row r="26" spans="1:44" x14ac:dyDescent="0.3">
      <c r="A26" s="44" t="s">
        <v>57</v>
      </c>
      <c r="B26" s="28" t="s">
        <v>151</v>
      </c>
      <c r="C26" s="82" t="s">
        <v>58</v>
      </c>
      <c r="D26" s="23">
        <f t="shared" ref="D26" si="12">G26+L26+Q26+V26+AA26+AF26+AK26</f>
        <v>1</v>
      </c>
      <c r="E26" s="24">
        <f t="shared" ref="E26" si="13">H26+I26+M26+N26+R26+S26+W26+X26+AB26+AC26+AG26+AH26+AL26+AM26</f>
        <v>2</v>
      </c>
      <c r="F26" s="25">
        <f t="shared" si="11"/>
        <v>3</v>
      </c>
      <c r="G26" s="45"/>
      <c r="H26" s="46"/>
      <c r="I26" s="46"/>
      <c r="J26" s="46"/>
      <c r="K26" s="47"/>
      <c r="L26" s="23">
        <v>1</v>
      </c>
      <c r="M26" s="24">
        <v>2</v>
      </c>
      <c r="N26" s="24">
        <v>0</v>
      </c>
      <c r="O26" s="24" t="s">
        <v>30</v>
      </c>
      <c r="P26" s="25">
        <v>3</v>
      </c>
      <c r="Q26" s="45"/>
      <c r="R26" s="46"/>
      <c r="S26" s="46"/>
      <c r="T26" s="46"/>
      <c r="U26" s="47"/>
      <c r="V26" s="45"/>
      <c r="W26" s="46"/>
      <c r="X26" s="46"/>
      <c r="Y26" s="46"/>
      <c r="Z26" s="47"/>
      <c r="AA26" s="45"/>
      <c r="AB26" s="46"/>
      <c r="AC26" s="46"/>
      <c r="AD26" s="46"/>
      <c r="AE26" s="47"/>
      <c r="AF26" s="45"/>
      <c r="AG26" s="46"/>
      <c r="AH26" s="46"/>
      <c r="AI26" s="46"/>
      <c r="AJ26" s="47"/>
      <c r="AK26" s="45"/>
      <c r="AL26" s="46"/>
      <c r="AM26" s="46"/>
      <c r="AN26" s="46"/>
      <c r="AO26" s="47"/>
      <c r="AP26" s="95"/>
      <c r="AQ26" s="26"/>
      <c r="AR26" s="29"/>
    </row>
    <row r="27" spans="1:44" x14ac:dyDescent="0.3">
      <c r="A27" s="21" t="s">
        <v>59</v>
      </c>
      <c r="B27" s="28" t="s">
        <v>152</v>
      </c>
      <c r="C27" s="22" t="s">
        <v>51</v>
      </c>
      <c r="D27" s="23">
        <f t="shared" ref="D27:D44" si="14">G27+L27+Q27+V27+AA27+AF27+AK27</f>
        <v>2</v>
      </c>
      <c r="E27" s="24">
        <f t="shared" ref="E27:E44" si="15">H27+I27+M27+N27+R27+S27+W27+X27+AB27+AC27+AG27+AH27+AL27+AM27</f>
        <v>2</v>
      </c>
      <c r="F27" s="25">
        <v>5</v>
      </c>
      <c r="G27" s="45">
        <v>2</v>
      </c>
      <c r="H27" s="46">
        <v>2</v>
      </c>
      <c r="I27" s="46">
        <v>0</v>
      </c>
      <c r="J27" s="46" t="s">
        <v>30</v>
      </c>
      <c r="K27" s="47">
        <v>5</v>
      </c>
      <c r="L27" s="23"/>
      <c r="M27" s="24"/>
      <c r="N27" s="24"/>
      <c r="O27" s="24"/>
      <c r="P27" s="25"/>
      <c r="Q27" s="23"/>
      <c r="R27" s="24"/>
      <c r="S27" s="24"/>
      <c r="T27" s="24"/>
      <c r="U27" s="25"/>
      <c r="V27" s="23"/>
      <c r="W27" s="24"/>
      <c r="X27" s="24"/>
      <c r="Y27" s="24"/>
      <c r="Z27" s="25"/>
      <c r="AA27" s="23"/>
      <c r="AB27" s="24"/>
      <c r="AC27" s="24"/>
      <c r="AD27" s="24"/>
      <c r="AE27" s="25"/>
      <c r="AF27" s="23"/>
      <c r="AG27" s="24"/>
      <c r="AH27" s="24"/>
      <c r="AI27" s="24"/>
      <c r="AJ27" s="25"/>
      <c r="AK27" s="23"/>
      <c r="AL27" s="24"/>
      <c r="AM27" s="24"/>
      <c r="AN27" s="24"/>
      <c r="AO27" s="25"/>
      <c r="AP27" s="92"/>
      <c r="AQ27" s="26" t="s">
        <v>200</v>
      </c>
      <c r="AR27" s="29" t="s">
        <v>51</v>
      </c>
    </row>
    <row r="28" spans="1:44" x14ac:dyDescent="0.3">
      <c r="A28" s="21" t="s">
        <v>60</v>
      </c>
      <c r="B28" s="28" t="s">
        <v>153</v>
      </c>
      <c r="C28" s="22" t="s">
        <v>61</v>
      </c>
      <c r="D28" s="23">
        <f>G28+L28+Q28+V28+AA28+AF28+AK28</f>
        <v>2</v>
      </c>
      <c r="E28" s="24">
        <f>H28+I28+M28+N28+R28+S28+W28+X28+AB28+AC28+AG28+AH28+AL28+AM28</f>
        <v>2</v>
      </c>
      <c r="F28" s="25">
        <f t="shared" si="11"/>
        <v>5</v>
      </c>
      <c r="G28" s="45"/>
      <c r="H28" s="46"/>
      <c r="I28" s="46"/>
      <c r="J28" s="46"/>
      <c r="K28" s="47"/>
      <c r="L28" s="23"/>
      <c r="M28" s="24"/>
      <c r="N28" s="24"/>
      <c r="O28" s="24"/>
      <c r="P28" s="25"/>
      <c r="Q28" s="23"/>
      <c r="R28" s="24"/>
      <c r="S28" s="24"/>
      <c r="T28" s="24"/>
      <c r="U28" s="25"/>
      <c r="V28" s="23"/>
      <c r="W28" s="24"/>
      <c r="X28" s="24"/>
      <c r="Y28" s="24"/>
      <c r="Z28" s="25"/>
      <c r="AA28" s="23"/>
      <c r="AB28" s="24"/>
      <c r="AC28" s="24"/>
      <c r="AD28" s="24"/>
      <c r="AE28" s="25"/>
      <c r="AF28" s="23">
        <v>2</v>
      </c>
      <c r="AG28" s="24">
        <v>2</v>
      </c>
      <c r="AH28" s="24">
        <v>0</v>
      </c>
      <c r="AI28" s="24" t="s">
        <v>30</v>
      </c>
      <c r="AJ28" s="25">
        <v>5</v>
      </c>
      <c r="AK28" s="23"/>
      <c r="AL28" s="24"/>
      <c r="AM28" s="24"/>
      <c r="AN28" s="24"/>
      <c r="AO28" s="25"/>
      <c r="AP28" s="92" t="s">
        <v>62</v>
      </c>
      <c r="AQ28" s="26" t="s">
        <v>254</v>
      </c>
      <c r="AR28" s="29" t="s">
        <v>255</v>
      </c>
    </row>
    <row r="29" spans="1:44" x14ac:dyDescent="0.3">
      <c r="A29" s="44" t="s">
        <v>63</v>
      </c>
      <c r="B29" s="28" t="s">
        <v>161</v>
      </c>
      <c r="C29" s="22" t="s">
        <v>64</v>
      </c>
      <c r="D29" s="23">
        <f t="shared" ref="D29" si="16">G29+L29+Q29+V29+AA29+AF29+AK29</f>
        <v>1</v>
      </c>
      <c r="E29" s="24">
        <f t="shared" ref="E29" si="17">H29+I29+M29+N29+R29+S29+W29+X29+AB29+AC29+AG29+AH29+AL29+AM29</f>
        <v>2</v>
      </c>
      <c r="F29" s="25">
        <f t="shared" si="11"/>
        <v>4</v>
      </c>
      <c r="G29" s="23"/>
      <c r="H29" s="24"/>
      <c r="I29" s="24"/>
      <c r="J29" s="24"/>
      <c r="K29" s="25"/>
      <c r="L29" s="23"/>
      <c r="M29" s="24"/>
      <c r="N29" s="24"/>
      <c r="O29" s="24"/>
      <c r="P29" s="25"/>
      <c r="Q29" s="23"/>
      <c r="R29" s="24"/>
      <c r="S29" s="24"/>
      <c r="T29" s="24"/>
      <c r="U29" s="25"/>
      <c r="V29" s="23">
        <v>1</v>
      </c>
      <c r="W29" s="24">
        <v>2</v>
      </c>
      <c r="X29" s="24">
        <v>0</v>
      </c>
      <c r="Y29" s="24" t="s">
        <v>30</v>
      </c>
      <c r="Z29" s="25">
        <v>4</v>
      </c>
      <c r="AA29" s="23"/>
      <c r="AB29" s="24"/>
      <c r="AC29" s="24"/>
      <c r="AD29" s="24"/>
      <c r="AE29" s="25"/>
      <c r="AF29" s="23"/>
      <c r="AG29" s="24"/>
      <c r="AH29" s="24"/>
      <c r="AI29" s="24"/>
      <c r="AJ29" s="25"/>
      <c r="AK29" s="23"/>
      <c r="AL29" s="24"/>
      <c r="AM29" s="24"/>
      <c r="AN29" s="24"/>
      <c r="AO29" s="25"/>
      <c r="AP29" s="92" t="s">
        <v>51</v>
      </c>
      <c r="AQ29" s="26" t="s">
        <v>252</v>
      </c>
      <c r="AR29" s="29" t="s">
        <v>253</v>
      </c>
    </row>
    <row r="30" spans="1:44" x14ac:dyDescent="0.3">
      <c r="A30" s="21" t="s">
        <v>65</v>
      </c>
      <c r="B30" s="28" t="s">
        <v>155</v>
      </c>
      <c r="C30" s="82" t="s">
        <v>66</v>
      </c>
      <c r="D30" s="23">
        <f t="shared" si="14"/>
        <v>2</v>
      </c>
      <c r="E30" s="24">
        <f t="shared" si="15"/>
        <v>2</v>
      </c>
      <c r="F30" s="25">
        <f t="shared" si="11"/>
        <v>5</v>
      </c>
      <c r="G30" s="23"/>
      <c r="H30" s="24"/>
      <c r="I30" s="24"/>
      <c r="J30" s="24"/>
      <c r="K30" s="25"/>
      <c r="L30" s="23"/>
      <c r="M30" s="24"/>
      <c r="N30" s="24"/>
      <c r="O30" s="24"/>
      <c r="P30" s="25"/>
      <c r="Q30" s="23"/>
      <c r="R30" s="24"/>
      <c r="S30" s="24"/>
      <c r="T30" s="24"/>
      <c r="U30" s="25"/>
      <c r="V30" s="23">
        <v>2</v>
      </c>
      <c r="W30" s="24">
        <v>2</v>
      </c>
      <c r="X30" s="24">
        <v>0</v>
      </c>
      <c r="Y30" s="24" t="s">
        <v>30</v>
      </c>
      <c r="Z30" s="25">
        <v>5</v>
      </c>
      <c r="AA30" s="23"/>
      <c r="AB30" s="24"/>
      <c r="AC30" s="24"/>
      <c r="AD30" s="24"/>
      <c r="AE30" s="25"/>
      <c r="AF30" s="23"/>
      <c r="AG30" s="24"/>
      <c r="AH30" s="24"/>
      <c r="AI30" s="24"/>
      <c r="AJ30" s="25"/>
      <c r="AK30" s="23"/>
      <c r="AL30" s="24"/>
      <c r="AM30" s="24"/>
      <c r="AN30" s="24"/>
      <c r="AO30" s="25"/>
      <c r="AP30" s="92"/>
      <c r="AQ30" s="26" t="s">
        <v>201</v>
      </c>
      <c r="AR30" s="29" t="s">
        <v>214</v>
      </c>
    </row>
    <row r="31" spans="1:44" x14ac:dyDescent="0.3">
      <c r="A31" s="21" t="s">
        <v>67</v>
      </c>
      <c r="B31" s="28" t="s">
        <v>156</v>
      </c>
      <c r="C31" s="22" t="s">
        <v>68</v>
      </c>
      <c r="D31" s="23">
        <f t="shared" si="14"/>
        <v>1</v>
      </c>
      <c r="E31" s="24">
        <f t="shared" si="15"/>
        <v>2</v>
      </c>
      <c r="F31" s="25">
        <f t="shared" si="11"/>
        <v>4</v>
      </c>
      <c r="G31" s="23"/>
      <c r="H31" s="24"/>
      <c r="I31" s="24"/>
      <c r="J31" s="24"/>
      <c r="K31" s="25"/>
      <c r="L31" s="23"/>
      <c r="M31" s="24"/>
      <c r="N31" s="24"/>
      <c r="O31" s="24"/>
      <c r="P31" s="25"/>
      <c r="Q31" s="23">
        <v>1</v>
      </c>
      <c r="R31" s="24">
        <v>2</v>
      </c>
      <c r="S31" s="24">
        <v>0</v>
      </c>
      <c r="T31" s="24" t="s">
        <v>30</v>
      </c>
      <c r="U31" s="25">
        <v>4</v>
      </c>
      <c r="V31" s="23"/>
      <c r="W31" s="24"/>
      <c r="X31" s="24"/>
      <c r="Y31" s="24"/>
      <c r="Z31" s="25"/>
      <c r="AA31" s="23"/>
      <c r="AB31" s="24"/>
      <c r="AC31" s="24"/>
      <c r="AD31" s="24"/>
      <c r="AE31" s="25"/>
      <c r="AF31" s="23"/>
      <c r="AG31" s="24"/>
      <c r="AH31" s="24"/>
      <c r="AI31" s="24"/>
      <c r="AJ31" s="25"/>
      <c r="AK31" s="23"/>
      <c r="AL31" s="24"/>
      <c r="AM31" s="24"/>
      <c r="AN31" s="24"/>
      <c r="AO31" s="25"/>
      <c r="AP31" s="92"/>
      <c r="AQ31" s="26" t="s">
        <v>202</v>
      </c>
      <c r="AR31" s="29" t="s">
        <v>68</v>
      </c>
    </row>
    <row r="32" spans="1:44" x14ac:dyDescent="0.3">
      <c r="A32" s="44" t="s">
        <v>69</v>
      </c>
      <c r="B32" s="28" t="s">
        <v>157</v>
      </c>
      <c r="C32" s="22" t="s">
        <v>70</v>
      </c>
      <c r="D32" s="23">
        <f t="shared" si="14"/>
        <v>1</v>
      </c>
      <c r="E32" s="24">
        <f t="shared" si="15"/>
        <v>2</v>
      </c>
      <c r="F32" s="25">
        <f t="shared" si="11"/>
        <v>4</v>
      </c>
      <c r="G32" s="23"/>
      <c r="H32" s="24"/>
      <c r="I32" s="24"/>
      <c r="J32" s="24"/>
      <c r="K32" s="25"/>
      <c r="L32" s="23"/>
      <c r="M32" s="24"/>
      <c r="N32" s="24"/>
      <c r="O32" s="24"/>
      <c r="P32" s="25"/>
      <c r="Q32" s="23"/>
      <c r="R32" s="24"/>
      <c r="S32" s="24"/>
      <c r="T32" s="24"/>
      <c r="U32" s="25"/>
      <c r="V32" s="23">
        <v>1</v>
      </c>
      <c r="W32" s="24">
        <v>2</v>
      </c>
      <c r="X32" s="24">
        <v>0</v>
      </c>
      <c r="Y32" s="24" t="s">
        <v>28</v>
      </c>
      <c r="Z32" s="25">
        <v>4</v>
      </c>
      <c r="AA32" s="23"/>
      <c r="AB32" s="24"/>
      <c r="AC32" s="24"/>
      <c r="AD32" s="24"/>
      <c r="AE32" s="25"/>
      <c r="AF32" s="23"/>
      <c r="AG32" s="24"/>
      <c r="AH32" s="24"/>
      <c r="AI32" s="24"/>
      <c r="AJ32" s="25"/>
      <c r="AK32" s="23"/>
      <c r="AL32" s="24"/>
      <c r="AM32" s="24"/>
      <c r="AN32" s="24"/>
      <c r="AO32" s="25"/>
      <c r="AP32" s="92"/>
      <c r="AQ32" s="26" t="s">
        <v>237</v>
      </c>
      <c r="AR32" s="29" t="s">
        <v>236</v>
      </c>
    </row>
    <row r="33" spans="1:44" x14ac:dyDescent="0.3">
      <c r="A33" s="21" t="s">
        <v>71</v>
      </c>
      <c r="B33" s="28" t="s">
        <v>270</v>
      </c>
      <c r="C33" s="14" t="s">
        <v>72</v>
      </c>
      <c r="D33" s="23">
        <f t="shared" si="14"/>
        <v>2</v>
      </c>
      <c r="E33" s="24">
        <f t="shared" si="15"/>
        <v>2</v>
      </c>
      <c r="F33" s="25">
        <f t="shared" si="11"/>
        <v>4</v>
      </c>
      <c r="G33" s="45"/>
      <c r="H33" s="46"/>
      <c r="I33" s="46"/>
      <c r="J33" s="46"/>
      <c r="K33" s="47"/>
      <c r="L33" s="45">
        <v>2</v>
      </c>
      <c r="M33" s="46">
        <v>2</v>
      </c>
      <c r="N33" s="46">
        <v>0</v>
      </c>
      <c r="O33" s="46" t="s">
        <v>28</v>
      </c>
      <c r="P33" s="47">
        <v>4</v>
      </c>
      <c r="Q33" s="23"/>
      <c r="R33" s="24"/>
      <c r="S33" s="24"/>
      <c r="T33" s="24"/>
      <c r="U33" s="25"/>
      <c r="V33" s="23"/>
      <c r="W33" s="24"/>
      <c r="X33" s="24"/>
      <c r="Y33" s="24"/>
      <c r="Z33" s="25"/>
      <c r="AA33" s="23"/>
      <c r="AB33" s="24"/>
      <c r="AC33" s="24"/>
      <c r="AD33" s="24"/>
      <c r="AE33" s="25"/>
      <c r="AF33" s="23"/>
      <c r="AG33" s="24"/>
      <c r="AH33" s="24"/>
      <c r="AI33" s="24"/>
      <c r="AJ33" s="25"/>
      <c r="AK33" s="23"/>
      <c r="AL33" s="24"/>
      <c r="AM33" s="24"/>
      <c r="AN33" s="24"/>
      <c r="AO33" s="25"/>
      <c r="AP33" s="92"/>
      <c r="AQ33" s="26" t="s">
        <v>203</v>
      </c>
      <c r="AR33" s="29" t="s">
        <v>72</v>
      </c>
    </row>
    <row r="34" spans="1:44" x14ac:dyDescent="0.3">
      <c r="A34" s="21" t="s">
        <v>73</v>
      </c>
      <c r="B34" s="28" t="s">
        <v>281</v>
      </c>
      <c r="C34" s="103" t="s">
        <v>74</v>
      </c>
      <c r="D34" s="23">
        <f t="shared" si="14"/>
        <v>2</v>
      </c>
      <c r="E34" s="24">
        <f t="shared" si="15"/>
        <v>2</v>
      </c>
      <c r="F34" s="25">
        <f t="shared" si="11"/>
        <v>4</v>
      </c>
      <c r="G34" s="23"/>
      <c r="H34" s="24"/>
      <c r="I34" s="24"/>
      <c r="J34" s="24"/>
      <c r="K34" s="25"/>
      <c r="L34" s="23"/>
      <c r="M34" s="24"/>
      <c r="N34" s="24"/>
      <c r="O34" s="24"/>
      <c r="P34" s="25"/>
      <c r="Q34" s="23"/>
      <c r="R34" s="24"/>
      <c r="S34" s="24"/>
      <c r="T34" s="24"/>
      <c r="U34" s="25"/>
      <c r="V34" s="23">
        <v>2</v>
      </c>
      <c r="W34" s="24">
        <v>2</v>
      </c>
      <c r="X34" s="24">
        <v>0</v>
      </c>
      <c r="Y34" s="24" t="s">
        <v>30</v>
      </c>
      <c r="Z34" s="25">
        <v>4</v>
      </c>
      <c r="AA34" s="23"/>
      <c r="AB34" s="24"/>
      <c r="AC34" s="24"/>
      <c r="AD34" s="24"/>
      <c r="AE34" s="25"/>
      <c r="AF34" s="23"/>
      <c r="AG34" s="24"/>
      <c r="AH34" s="24"/>
      <c r="AI34" s="24"/>
      <c r="AJ34" s="25"/>
      <c r="AK34" s="23"/>
      <c r="AL34" s="24"/>
      <c r="AM34" s="24"/>
      <c r="AN34" s="24"/>
      <c r="AO34" s="25"/>
      <c r="AP34" s="92"/>
      <c r="AQ34" s="26"/>
      <c r="AR34" s="29"/>
    </row>
    <row r="35" spans="1:44" x14ac:dyDescent="0.3">
      <c r="A35" s="44" t="s">
        <v>75</v>
      </c>
      <c r="B35" s="28" t="s">
        <v>158</v>
      </c>
      <c r="C35" s="22" t="s">
        <v>76</v>
      </c>
      <c r="D35" s="23">
        <f t="shared" ref="D35" si="18">G35+L35+Q35+V35+AA35+AF35+AK35</f>
        <v>1</v>
      </c>
      <c r="E35" s="24">
        <f t="shared" ref="E35" si="19">H35+I35+M35+N35+R35+S35+W35+X35+AB35+AC35+AG35+AH35+AL35+AM35</f>
        <v>2</v>
      </c>
      <c r="F35" s="25">
        <f t="shared" ref="F35" si="20">K35+P35+U35+Z35+AE35+AJ35+AO35</f>
        <v>4</v>
      </c>
      <c r="G35" s="23"/>
      <c r="H35" s="24"/>
      <c r="I35" s="24"/>
      <c r="J35" s="24"/>
      <c r="K35" s="25"/>
      <c r="L35" s="23"/>
      <c r="M35" s="24"/>
      <c r="N35" s="24"/>
      <c r="O35" s="24"/>
      <c r="P35" s="25"/>
      <c r="Q35" s="23">
        <v>1</v>
      </c>
      <c r="R35" s="24">
        <v>0</v>
      </c>
      <c r="S35" s="24">
        <v>2</v>
      </c>
      <c r="T35" s="24" t="s">
        <v>30</v>
      </c>
      <c r="U35" s="25">
        <v>4</v>
      </c>
      <c r="V35" s="23"/>
      <c r="W35" s="24"/>
      <c r="X35" s="24"/>
      <c r="Y35" s="24"/>
      <c r="Z35" s="25"/>
      <c r="AA35" s="23"/>
      <c r="AB35" s="24"/>
      <c r="AC35" s="24"/>
      <c r="AD35" s="24"/>
      <c r="AE35" s="25"/>
      <c r="AF35" s="23"/>
      <c r="AG35" s="24"/>
      <c r="AH35" s="24"/>
      <c r="AI35" s="24"/>
      <c r="AJ35" s="25"/>
      <c r="AK35" s="23"/>
      <c r="AL35" s="24"/>
      <c r="AM35" s="24"/>
      <c r="AN35" s="24"/>
      <c r="AO35" s="25"/>
      <c r="AP35" s="92"/>
      <c r="AQ35" s="26" t="s">
        <v>204</v>
      </c>
      <c r="AR35" s="29" t="s">
        <v>205</v>
      </c>
    </row>
    <row r="36" spans="1:44" x14ac:dyDescent="0.3">
      <c r="A36" s="21" t="s">
        <v>77</v>
      </c>
      <c r="B36" s="28" t="s">
        <v>159</v>
      </c>
      <c r="C36" s="22" t="s">
        <v>78</v>
      </c>
      <c r="D36" s="23">
        <f t="shared" si="14"/>
        <v>1</v>
      </c>
      <c r="E36" s="24">
        <f t="shared" si="15"/>
        <v>2</v>
      </c>
      <c r="F36" s="25">
        <f t="shared" si="11"/>
        <v>4</v>
      </c>
      <c r="G36" s="23"/>
      <c r="H36" s="24"/>
      <c r="I36" s="24"/>
      <c r="J36" s="24"/>
      <c r="K36" s="25"/>
      <c r="L36" s="23"/>
      <c r="M36" s="24"/>
      <c r="N36" s="24"/>
      <c r="O36" s="24"/>
      <c r="P36" s="25"/>
      <c r="Q36" s="23"/>
      <c r="R36" s="24"/>
      <c r="S36" s="24"/>
      <c r="T36" s="24"/>
      <c r="U36" s="25"/>
      <c r="V36" s="23"/>
      <c r="W36" s="24"/>
      <c r="X36" s="24"/>
      <c r="Y36" s="24"/>
      <c r="Z36" s="25"/>
      <c r="AA36" s="23">
        <v>1</v>
      </c>
      <c r="AB36" s="24">
        <v>2</v>
      </c>
      <c r="AC36" s="24">
        <v>0</v>
      </c>
      <c r="AD36" s="24" t="s">
        <v>28</v>
      </c>
      <c r="AE36" s="25">
        <v>4</v>
      </c>
      <c r="AF36" s="23"/>
      <c r="AG36" s="24"/>
      <c r="AH36" s="24"/>
      <c r="AI36" s="24"/>
      <c r="AJ36" s="25"/>
      <c r="AK36" s="23"/>
      <c r="AL36" s="24"/>
      <c r="AM36" s="24"/>
      <c r="AN36" s="24"/>
      <c r="AO36" s="25"/>
      <c r="AP36" s="92"/>
      <c r="AQ36" s="26" t="s">
        <v>251</v>
      </c>
      <c r="AR36" s="29" t="s">
        <v>250</v>
      </c>
    </row>
    <row r="37" spans="1:44" x14ac:dyDescent="0.3">
      <c r="A37" s="21" t="s">
        <v>79</v>
      </c>
      <c r="B37" s="28" t="s">
        <v>160</v>
      </c>
      <c r="C37" s="82" t="s">
        <v>80</v>
      </c>
      <c r="D37" s="23">
        <f t="shared" si="14"/>
        <v>1</v>
      </c>
      <c r="E37" s="24">
        <f t="shared" si="15"/>
        <v>2</v>
      </c>
      <c r="F37" s="25">
        <f t="shared" si="11"/>
        <v>4</v>
      </c>
      <c r="G37" s="23"/>
      <c r="H37" s="24"/>
      <c r="I37" s="24"/>
      <c r="J37" s="24"/>
      <c r="K37" s="25"/>
      <c r="L37" s="23"/>
      <c r="M37" s="24"/>
      <c r="N37" s="24"/>
      <c r="O37" s="24"/>
      <c r="P37" s="25"/>
      <c r="Q37" s="23"/>
      <c r="R37" s="24"/>
      <c r="S37" s="24"/>
      <c r="T37" s="24"/>
      <c r="U37" s="25"/>
      <c r="V37" s="23"/>
      <c r="W37" s="24"/>
      <c r="X37" s="24"/>
      <c r="Y37" s="24"/>
      <c r="Z37" s="25"/>
      <c r="AA37" s="23">
        <v>1</v>
      </c>
      <c r="AB37" s="24">
        <v>2</v>
      </c>
      <c r="AC37" s="24">
        <v>0</v>
      </c>
      <c r="AD37" s="24" t="s">
        <v>28</v>
      </c>
      <c r="AE37" s="25">
        <v>4</v>
      </c>
      <c r="AF37" s="23"/>
      <c r="AG37" s="24"/>
      <c r="AH37" s="24"/>
      <c r="AI37" s="24"/>
      <c r="AJ37" s="25"/>
      <c r="AK37" s="23"/>
      <c r="AL37" s="24"/>
      <c r="AM37" s="24"/>
      <c r="AN37" s="24"/>
      <c r="AO37" s="25"/>
      <c r="AP37" s="92"/>
      <c r="AQ37" s="26" t="s">
        <v>206</v>
      </c>
      <c r="AR37" s="29" t="s">
        <v>207</v>
      </c>
    </row>
    <row r="38" spans="1:44" x14ac:dyDescent="0.3">
      <c r="A38" s="44" t="s">
        <v>81</v>
      </c>
      <c r="B38" s="28" t="s">
        <v>154</v>
      </c>
      <c r="C38" s="85" t="s">
        <v>82</v>
      </c>
      <c r="D38" s="23">
        <f t="shared" si="14"/>
        <v>2</v>
      </c>
      <c r="E38" s="24">
        <f t="shared" si="15"/>
        <v>1</v>
      </c>
      <c r="F38" s="25">
        <f t="shared" si="11"/>
        <v>4</v>
      </c>
      <c r="G38" s="23"/>
      <c r="H38" s="24"/>
      <c r="I38" s="24"/>
      <c r="J38" s="24"/>
      <c r="K38" s="25"/>
      <c r="L38" s="23"/>
      <c r="M38" s="24"/>
      <c r="N38" s="24"/>
      <c r="O38" s="24"/>
      <c r="P38" s="25"/>
      <c r="Q38" s="23"/>
      <c r="R38" s="24"/>
      <c r="S38" s="24"/>
      <c r="T38" s="24"/>
      <c r="U38" s="25"/>
      <c r="V38" s="23"/>
      <c r="W38" s="24"/>
      <c r="X38" s="24"/>
      <c r="Y38" s="24"/>
      <c r="Z38" s="25"/>
      <c r="AA38" s="23">
        <v>2</v>
      </c>
      <c r="AB38" s="24">
        <v>1</v>
      </c>
      <c r="AC38" s="24">
        <v>0</v>
      </c>
      <c r="AD38" s="24" t="s">
        <v>28</v>
      </c>
      <c r="AE38" s="25">
        <v>4</v>
      </c>
      <c r="AF38" s="23"/>
      <c r="AG38" s="24"/>
      <c r="AH38" s="24"/>
      <c r="AI38" s="24"/>
      <c r="AJ38" s="25"/>
      <c r="AK38" s="23"/>
      <c r="AL38" s="24"/>
      <c r="AM38" s="24"/>
      <c r="AN38" s="24"/>
      <c r="AO38" s="25"/>
      <c r="AP38" s="92" t="s">
        <v>68</v>
      </c>
      <c r="AQ38" s="26" t="s">
        <v>210</v>
      </c>
      <c r="AR38" s="29" t="s">
        <v>82</v>
      </c>
    </row>
    <row r="39" spans="1:44" x14ac:dyDescent="0.3">
      <c r="A39" s="21" t="s">
        <v>83</v>
      </c>
      <c r="B39" s="28" t="s">
        <v>271</v>
      </c>
      <c r="C39" s="22" t="s">
        <v>84</v>
      </c>
      <c r="D39" s="23">
        <f t="shared" si="14"/>
        <v>2</v>
      </c>
      <c r="E39" s="24">
        <f t="shared" si="15"/>
        <v>1</v>
      </c>
      <c r="F39" s="25">
        <f t="shared" si="11"/>
        <v>4</v>
      </c>
      <c r="G39" s="23"/>
      <c r="H39" s="24"/>
      <c r="I39" s="24"/>
      <c r="J39" s="24"/>
      <c r="K39" s="25"/>
      <c r="L39" s="23"/>
      <c r="M39" s="24"/>
      <c r="N39" s="24"/>
      <c r="O39" s="24"/>
      <c r="P39" s="25"/>
      <c r="Q39" s="23"/>
      <c r="R39" s="24"/>
      <c r="S39" s="24"/>
      <c r="T39" s="24"/>
      <c r="U39" s="25"/>
      <c r="V39" s="23">
        <v>2</v>
      </c>
      <c r="W39" s="24">
        <v>0</v>
      </c>
      <c r="X39" s="24">
        <v>1</v>
      </c>
      <c r="Y39" s="24" t="s">
        <v>30</v>
      </c>
      <c r="Z39" s="25">
        <v>4</v>
      </c>
      <c r="AA39" s="23"/>
      <c r="AB39" s="24"/>
      <c r="AC39" s="24"/>
      <c r="AD39" s="24"/>
      <c r="AE39" s="25"/>
      <c r="AF39" s="23"/>
      <c r="AG39" s="24"/>
      <c r="AH39" s="24"/>
      <c r="AI39" s="24"/>
      <c r="AJ39" s="25"/>
      <c r="AK39" s="23"/>
      <c r="AL39" s="24"/>
      <c r="AM39" s="24"/>
      <c r="AN39" s="24"/>
      <c r="AO39" s="25"/>
      <c r="AP39" s="92"/>
      <c r="AQ39" s="26"/>
      <c r="AR39" s="29"/>
    </row>
    <row r="40" spans="1:44" x14ac:dyDescent="0.3">
      <c r="A40" s="21" t="s">
        <v>85</v>
      </c>
      <c r="B40" s="28" t="s">
        <v>272</v>
      </c>
      <c r="C40" s="22" t="s">
        <v>86</v>
      </c>
      <c r="D40" s="23">
        <f t="shared" si="14"/>
        <v>2</v>
      </c>
      <c r="E40" s="24">
        <f t="shared" si="15"/>
        <v>2</v>
      </c>
      <c r="F40" s="25">
        <f t="shared" si="11"/>
        <v>5</v>
      </c>
      <c r="G40" s="23"/>
      <c r="H40" s="24"/>
      <c r="I40" s="24"/>
      <c r="J40" s="24"/>
      <c r="K40" s="25"/>
      <c r="L40" s="23"/>
      <c r="M40" s="24"/>
      <c r="N40" s="24"/>
      <c r="O40" s="24"/>
      <c r="P40" s="25"/>
      <c r="Q40" s="23">
        <v>2</v>
      </c>
      <c r="R40" s="24">
        <v>0</v>
      </c>
      <c r="S40" s="24">
        <v>2</v>
      </c>
      <c r="T40" s="24" t="s">
        <v>30</v>
      </c>
      <c r="U40" s="25">
        <v>5</v>
      </c>
      <c r="V40" s="23"/>
      <c r="W40" s="24"/>
      <c r="X40" s="24"/>
      <c r="Y40" s="24"/>
      <c r="Z40" s="25"/>
      <c r="AA40" s="23"/>
      <c r="AB40" s="24"/>
      <c r="AC40" s="24"/>
      <c r="AD40" s="24"/>
      <c r="AE40" s="25"/>
      <c r="AF40" s="23"/>
      <c r="AG40" s="24"/>
      <c r="AH40" s="24"/>
      <c r="AI40" s="24"/>
      <c r="AJ40" s="25"/>
      <c r="AK40" s="23"/>
      <c r="AL40" s="24"/>
      <c r="AM40" s="24"/>
      <c r="AN40" s="24"/>
      <c r="AO40" s="25"/>
      <c r="AP40" s="92"/>
      <c r="AQ40" s="26" t="s">
        <v>257</v>
      </c>
      <c r="AR40" s="29" t="s">
        <v>256</v>
      </c>
    </row>
    <row r="41" spans="1:44" x14ac:dyDescent="0.3">
      <c r="A41" s="44" t="s">
        <v>87</v>
      </c>
      <c r="B41" s="28" t="s">
        <v>273</v>
      </c>
      <c r="C41" s="22" t="s">
        <v>88</v>
      </c>
      <c r="D41" s="23">
        <f t="shared" si="14"/>
        <v>1</v>
      </c>
      <c r="E41" s="24">
        <f t="shared" si="15"/>
        <v>2</v>
      </c>
      <c r="F41" s="25">
        <f t="shared" si="11"/>
        <v>4</v>
      </c>
      <c r="G41" s="23"/>
      <c r="H41" s="24"/>
      <c r="I41" s="24"/>
      <c r="J41" s="24"/>
      <c r="K41" s="25"/>
      <c r="L41" s="23"/>
      <c r="M41" s="24"/>
      <c r="N41" s="24"/>
      <c r="O41" s="24"/>
      <c r="P41" s="25"/>
      <c r="Q41" s="23"/>
      <c r="R41" s="24"/>
      <c r="S41" s="24"/>
      <c r="T41" s="24"/>
      <c r="U41" s="25"/>
      <c r="V41" s="23"/>
      <c r="W41" s="24"/>
      <c r="X41" s="24"/>
      <c r="Y41" s="24"/>
      <c r="Z41" s="25"/>
      <c r="AA41" s="23"/>
      <c r="AB41" s="24"/>
      <c r="AC41" s="24"/>
      <c r="AD41" s="24"/>
      <c r="AE41" s="25"/>
      <c r="AF41" s="23">
        <v>1</v>
      </c>
      <c r="AG41" s="24">
        <v>2</v>
      </c>
      <c r="AH41" s="24">
        <v>0</v>
      </c>
      <c r="AI41" s="24" t="s">
        <v>30</v>
      </c>
      <c r="AJ41" s="25">
        <v>4</v>
      </c>
      <c r="AK41" s="23"/>
      <c r="AL41" s="24"/>
      <c r="AM41" s="24"/>
      <c r="AN41" s="24"/>
      <c r="AO41" s="25"/>
      <c r="AP41" s="92"/>
      <c r="AQ41" s="26" t="s">
        <v>211</v>
      </c>
      <c r="AR41" s="29" t="s">
        <v>88</v>
      </c>
    </row>
    <row r="42" spans="1:44" x14ac:dyDescent="0.3">
      <c r="A42" s="21" t="s">
        <v>89</v>
      </c>
      <c r="B42" s="28" t="s">
        <v>266</v>
      </c>
      <c r="C42" s="83" t="s">
        <v>90</v>
      </c>
      <c r="D42" s="23">
        <f t="shared" si="14"/>
        <v>2</v>
      </c>
      <c r="E42" s="24">
        <f t="shared" si="15"/>
        <v>2</v>
      </c>
      <c r="F42" s="25">
        <f t="shared" si="11"/>
        <v>4</v>
      </c>
      <c r="G42" s="23">
        <v>2</v>
      </c>
      <c r="H42" s="24">
        <v>2</v>
      </c>
      <c r="I42" s="24">
        <v>0</v>
      </c>
      <c r="J42" s="24" t="s">
        <v>28</v>
      </c>
      <c r="K42" s="25">
        <v>4</v>
      </c>
      <c r="L42" s="23"/>
      <c r="M42" s="24"/>
      <c r="N42" s="24"/>
      <c r="O42" s="24"/>
      <c r="P42" s="25"/>
      <c r="Q42" s="23"/>
      <c r="R42" s="24"/>
      <c r="S42" s="24"/>
      <c r="T42" s="24"/>
      <c r="U42" s="25"/>
      <c r="V42" s="23"/>
      <c r="W42" s="24"/>
      <c r="X42" s="24"/>
      <c r="Y42" s="24"/>
      <c r="Z42" s="25"/>
      <c r="AA42" s="23"/>
      <c r="AB42" s="24"/>
      <c r="AC42" s="24"/>
      <c r="AD42" s="24"/>
      <c r="AE42" s="25"/>
      <c r="AF42" s="23"/>
      <c r="AG42" s="24"/>
      <c r="AH42" s="24"/>
      <c r="AI42" s="24"/>
      <c r="AJ42" s="25"/>
      <c r="AK42" s="23"/>
      <c r="AL42" s="24"/>
      <c r="AM42" s="24"/>
      <c r="AN42" s="24"/>
      <c r="AO42" s="25"/>
      <c r="AP42" s="92"/>
      <c r="AQ42" s="26" t="s">
        <v>212</v>
      </c>
      <c r="AR42" s="29" t="s">
        <v>213</v>
      </c>
    </row>
    <row r="43" spans="1:44" x14ac:dyDescent="0.3">
      <c r="A43" s="21" t="s">
        <v>91</v>
      </c>
      <c r="B43" s="28" t="s">
        <v>264</v>
      </c>
      <c r="C43" s="22" t="s">
        <v>92</v>
      </c>
      <c r="D43" s="23">
        <f t="shared" si="14"/>
        <v>1</v>
      </c>
      <c r="E43" s="24">
        <f t="shared" si="15"/>
        <v>2</v>
      </c>
      <c r="F43" s="25">
        <f t="shared" si="11"/>
        <v>4</v>
      </c>
      <c r="G43" s="23"/>
      <c r="H43" s="24"/>
      <c r="I43" s="24"/>
      <c r="J43" s="24"/>
      <c r="K43" s="25"/>
      <c r="L43" s="23"/>
      <c r="M43" s="24"/>
      <c r="N43" s="24"/>
      <c r="O43" s="24"/>
      <c r="P43" s="25"/>
      <c r="Q43" s="23"/>
      <c r="R43" s="24"/>
      <c r="S43" s="24"/>
      <c r="T43" s="24"/>
      <c r="U43" s="25"/>
      <c r="V43" s="23"/>
      <c r="W43" s="24"/>
      <c r="X43" s="24"/>
      <c r="Y43" s="24"/>
      <c r="Z43" s="25"/>
      <c r="AA43" s="23"/>
      <c r="AB43" s="24"/>
      <c r="AC43" s="24"/>
      <c r="AD43" s="24"/>
      <c r="AE43" s="25"/>
      <c r="AF43" s="23"/>
      <c r="AG43" s="24"/>
      <c r="AH43" s="24"/>
      <c r="AI43" s="24"/>
      <c r="AJ43" s="25"/>
      <c r="AK43" s="23">
        <v>1</v>
      </c>
      <c r="AL43" s="24">
        <v>0</v>
      </c>
      <c r="AM43" s="24">
        <v>2</v>
      </c>
      <c r="AN43" s="24" t="s">
        <v>30</v>
      </c>
      <c r="AO43" s="25">
        <v>4</v>
      </c>
      <c r="AP43" s="92" t="s">
        <v>93</v>
      </c>
      <c r="AQ43" s="26" t="s">
        <v>215</v>
      </c>
      <c r="AR43" s="29" t="s">
        <v>92</v>
      </c>
    </row>
    <row r="44" spans="1:44" ht="14.4" thickBot="1" x14ac:dyDescent="0.35">
      <c r="A44" s="21" t="s">
        <v>94</v>
      </c>
      <c r="B44" s="28" t="s">
        <v>162</v>
      </c>
      <c r="C44" s="22" t="s">
        <v>95</v>
      </c>
      <c r="D44" s="23">
        <f t="shared" si="14"/>
        <v>2</v>
      </c>
      <c r="E44" s="24">
        <f t="shared" si="15"/>
        <v>2</v>
      </c>
      <c r="F44" s="25">
        <f t="shared" si="11"/>
        <v>4</v>
      </c>
      <c r="G44" s="23"/>
      <c r="H44" s="24"/>
      <c r="I44" s="24"/>
      <c r="J44" s="24"/>
      <c r="K44" s="25"/>
      <c r="L44" s="23"/>
      <c r="M44" s="24"/>
      <c r="N44" s="24"/>
      <c r="O44" s="24"/>
      <c r="P44" s="25"/>
      <c r="Q44" s="23"/>
      <c r="R44" s="24"/>
      <c r="S44" s="24"/>
      <c r="T44" s="24"/>
      <c r="U44" s="25"/>
      <c r="V44" s="23"/>
      <c r="W44" s="24"/>
      <c r="X44" s="24"/>
      <c r="Y44" s="24"/>
      <c r="Z44" s="25"/>
      <c r="AA44" s="23"/>
      <c r="AB44" s="24"/>
      <c r="AC44" s="24"/>
      <c r="AD44" s="24"/>
      <c r="AE44" s="25"/>
      <c r="AF44" s="23"/>
      <c r="AG44" s="24"/>
      <c r="AH44" s="24"/>
      <c r="AI44" s="24"/>
      <c r="AJ44" s="25"/>
      <c r="AK44" s="23">
        <v>2</v>
      </c>
      <c r="AL44" s="24">
        <v>2</v>
      </c>
      <c r="AM44" s="24">
        <v>0</v>
      </c>
      <c r="AN44" s="24" t="s">
        <v>30</v>
      </c>
      <c r="AO44" s="25">
        <v>4</v>
      </c>
      <c r="AP44" s="92"/>
      <c r="AQ44" s="40" t="s">
        <v>243</v>
      </c>
      <c r="AR44" s="41" t="s">
        <v>242</v>
      </c>
    </row>
    <row r="45" spans="1:44" ht="14.4" thickBot="1" x14ac:dyDescent="0.35">
      <c r="A45" s="107" t="s">
        <v>96</v>
      </c>
      <c r="B45" s="108"/>
      <c r="C45" s="109"/>
      <c r="D45" s="5">
        <v>5</v>
      </c>
      <c r="E45" s="6">
        <v>14</v>
      </c>
      <c r="F45" s="7">
        <v>40</v>
      </c>
      <c r="G45" s="5">
        <v>0</v>
      </c>
      <c r="H45" s="6">
        <v>0</v>
      </c>
      <c r="I45" s="6">
        <v>0</v>
      </c>
      <c r="J45" s="6">
        <v>0</v>
      </c>
      <c r="K45" s="7">
        <v>0</v>
      </c>
      <c r="L45" s="5">
        <v>0</v>
      </c>
      <c r="M45" s="6">
        <v>0</v>
      </c>
      <c r="N45" s="6">
        <v>0</v>
      </c>
      <c r="O45" s="6">
        <v>0</v>
      </c>
      <c r="P45" s="7">
        <v>0</v>
      </c>
      <c r="Q45" s="5">
        <v>0</v>
      </c>
      <c r="R45" s="6">
        <v>0</v>
      </c>
      <c r="S45" s="6">
        <v>0</v>
      </c>
      <c r="T45" s="6">
        <v>0</v>
      </c>
      <c r="U45" s="7">
        <v>0</v>
      </c>
      <c r="V45" s="5">
        <v>0</v>
      </c>
      <c r="W45" s="6">
        <v>0</v>
      </c>
      <c r="X45" s="6">
        <v>0</v>
      </c>
      <c r="Y45" s="6">
        <v>0</v>
      </c>
      <c r="Z45" s="7">
        <v>0</v>
      </c>
      <c r="AA45" s="5">
        <v>0</v>
      </c>
      <c r="AB45" s="6">
        <v>0</v>
      </c>
      <c r="AC45" s="6">
        <v>0</v>
      </c>
      <c r="AD45" s="6">
        <v>0</v>
      </c>
      <c r="AE45" s="7">
        <v>0</v>
      </c>
      <c r="AF45" s="5">
        <v>3</v>
      </c>
      <c r="AG45" s="6">
        <v>4</v>
      </c>
      <c r="AH45" s="6">
        <v>4</v>
      </c>
      <c r="AI45" s="6">
        <v>4</v>
      </c>
      <c r="AJ45" s="7">
        <v>16</v>
      </c>
      <c r="AK45" s="5">
        <v>2</v>
      </c>
      <c r="AL45" s="6">
        <v>2</v>
      </c>
      <c r="AM45" s="6">
        <v>4</v>
      </c>
      <c r="AN45" s="6">
        <v>3</v>
      </c>
      <c r="AO45" s="7">
        <v>23</v>
      </c>
      <c r="AP45" s="91"/>
      <c r="AQ45" s="42"/>
      <c r="AR45" s="43"/>
    </row>
    <row r="46" spans="1:44" ht="14.4" thickBot="1" x14ac:dyDescent="0.35">
      <c r="A46" s="49"/>
      <c r="B46" s="108" t="s">
        <v>101</v>
      </c>
      <c r="C46" s="109"/>
      <c r="D46" s="5">
        <f t="shared" ref="D46:F46" si="21">SUM(D47:D53)</f>
        <v>5</v>
      </c>
      <c r="E46" s="6">
        <f t="shared" si="21"/>
        <v>14</v>
      </c>
      <c r="F46" s="7">
        <f t="shared" si="21"/>
        <v>40</v>
      </c>
      <c r="G46" s="5">
        <f t="shared" ref="G46:AO46" si="22">SUM(G47:G53)</f>
        <v>0</v>
      </c>
      <c r="H46" s="6">
        <f t="shared" si="22"/>
        <v>0</v>
      </c>
      <c r="I46" s="6">
        <f t="shared" si="22"/>
        <v>0</v>
      </c>
      <c r="J46" s="6">
        <f>COUNTA(J47:J53)</f>
        <v>0</v>
      </c>
      <c r="K46" s="7">
        <f t="shared" si="22"/>
        <v>0</v>
      </c>
      <c r="L46" s="5">
        <f t="shared" si="22"/>
        <v>0</v>
      </c>
      <c r="M46" s="6">
        <f t="shared" si="22"/>
        <v>0</v>
      </c>
      <c r="N46" s="6">
        <f t="shared" si="22"/>
        <v>0</v>
      </c>
      <c r="O46" s="6">
        <f>COUNTA(O47:O53)</f>
        <v>0</v>
      </c>
      <c r="P46" s="7">
        <f t="shared" si="22"/>
        <v>0</v>
      </c>
      <c r="Q46" s="5">
        <f t="shared" si="22"/>
        <v>0</v>
      </c>
      <c r="R46" s="6">
        <f t="shared" si="22"/>
        <v>0</v>
      </c>
      <c r="S46" s="6">
        <f t="shared" si="22"/>
        <v>0</v>
      </c>
      <c r="T46" s="6">
        <f>COUNTA(T47:T53)</f>
        <v>0</v>
      </c>
      <c r="U46" s="7">
        <f t="shared" si="22"/>
        <v>0</v>
      </c>
      <c r="V46" s="5">
        <f t="shared" si="22"/>
        <v>0</v>
      </c>
      <c r="W46" s="6">
        <f t="shared" si="22"/>
        <v>0</v>
      </c>
      <c r="X46" s="6">
        <f t="shared" si="22"/>
        <v>0</v>
      </c>
      <c r="Y46" s="6">
        <f>COUNTA(Y47:Y53)</f>
        <v>0</v>
      </c>
      <c r="Z46" s="7">
        <f t="shared" si="22"/>
        <v>0</v>
      </c>
      <c r="AA46" s="5">
        <f t="shared" si="22"/>
        <v>0</v>
      </c>
      <c r="AB46" s="6">
        <f t="shared" si="22"/>
        <v>0</v>
      </c>
      <c r="AC46" s="6">
        <f t="shared" si="22"/>
        <v>0</v>
      </c>
      <c r="AD46" s="6">
        <f>COUNTA(AD47:AD53)</f>
        <v>0</v>
      </c>
      <c r="AE46" s="7">
        <f t="shared" si="22"/>
        <v>0</v>
      </c>
      <c r="AF46" s="5">
        <f t="shared" si="22"/>
        <v>3</v>
      </c>
      <c r="AG46" s="6">
        <f t="shared" si="22"/>
        <v>4</v>
      </c>
      <c r="AH46" s="6">
        <f t="shared" si="22"/>
        <v>4</v>
      </c>
      <c r="AI46" s="6">
        <f>COUNTA(AI47:AI53)</f>
        <v>4</v>
      </c>
      <c r="AJ46" s="7">
        <f t="shared" si="22"/>
        <v>16</v>
      </c>
      <c r="AK46" s="5">
        <f t="shared" si="22"/>
        <v>2</v>
      </c>
      <c r="AL46" s="6">
        <f t="shared" si="22"/>
        <v>2</v>
      </c>
      <c r="AM46" s="6">
        <f t="shared" si="22"/>
        <v>4</v>
      </c>
      <c r="AN46" s="6">
        <f>COUNTA(AN47:AN53)</f>
        <v>3</v>
      </c>
      <c r="AO46" s="7">
        <f t="shared" si="22"/>
        <v>23</v>
      </c>
      <c r="AP46" s="87"/>
      <c r="AQ46" s="42"/>
      <c r="AR46" s="43"/>
    </row>
    <row r="47" spans="1:44" x14ac:dyDescent="0.3">
      <c r="A47" s="21" t="s">
        <v>102</v>
      </c>
      <c r="B47" s="13" t="s">
        <v>166</v>
      </c>
      <c r="C47" s="28" t="s">
        <v>103</v>
      </c>
      <c r="D47" s="16">
        <f>G47+L47+Q47+V47+AA47+AF47+AK47</f>
        <v>1</v>
      </c>
      <c r="E47" s="17">
        <f>H47+I47+M47+N47+R47+S47+W47+X47+AB47+AC47+AG47+AH47+AL47+AM47</f>
        <v>2</v>
      </c>
      <c r="F47" s="18">
        <f t="shared" ref="F47:F53" si="23">K47+P47+U47+Z47+AE47+AJ47+AO47</f>
        <v>4</v>
      </c>
      <c r="G47" s="45"/>
      <c r="H47" s="46"/>
      <c r="I47" s="46"/>
      <c r="J47" s="46"/>
      <c r="K47" s="47"/>
      <c r="L47" s="45"/>
      <c r="M47" s="46"/>
      <c r="N47" s="46"/>
      <c r="O47" s="46"/>
      <c r="P47" s="47"/>
      <c r="Q47" s="45"/>
      <c r="R47" s="46"/>
      <c r="S47" s="46"/>
      <c r="T47" s="46"/>
      <c r="U47" s="47"/>
      <c r="V47" s="45"/>
      <c r="W47" s="46"/>
      <c r="X47" s="46"/>
      <c r="Y47" s="46"/>
      <c r="Z47" s="47"/>
      <c r="AA47" s="45"/>
      <c r="AB47" s="46"/>
      <c r="AC47" s="46"/>
      <c r="AD47" s="46"/>
      <c r="AE47" s="47"/>
      <c r="AF47" s="45">
        <v>1</v>
      </c>
      <c r="AG47" s="46">
        <v>0</v>
      </c>
      <c r="AH47" s="46">
        <v>2</v>
      </c>
      <c r="AI47" s="46" t="s">
        <v>28</v>
      </c>
      <c r="AJ47" s="47">
        <v>4</v>
      </c>
      <c r="AK47" s="45"/>
      <c r="AL47" s="46"/>
      <c r="AM47" s="46"/>
      <c r="AN47" s="46"/>
      <c r="AO47" s="47"/>
      <c r="AP47" s="95" t="s">
        <v>66</v>
      </c>
      <c r="AQ47" s="19" t="s">
        <v>216</v>
      </c>
      <c r="AR47" s="48" t="s">
        <v>217</v>
      </c>
    </row>
    <row r="48" spans="1:44" x14ac:dyDescent="0.3">
      <c r="A48" s="21" t="s">
        <v>104</v>
      </c>
      <c r="B48" s="13" t="s">
        <v>167</v>
      </c>
      <c r="C48" s="28" t="s">
        <v>97</v>
      </c>
      <c r="D48" s="23">
        <f t="shared" ref="D48:D53" si="24">G48+L48+Q48+V48+AA48+AF48+AK48</f>
        <v>1</v>
      </c>
      <c r="E48" s="24">
        <f t="shared" ref="E48:E53" si="25">H48+I48+M48+N48+R48+S48+W48+X48+AB48+AC48+AG48+AH48+AL48+AM48</f>
        <v>2</v>
      </c>
      <c r="F48" s="25">
        <f t="shared" si="23"/>
        <v>4</v>
      </c>
      <c r="G48" s="45"/>
      <c r="H48" s="46"/>
      <c r="I48" s="46"/>
      <c r="J48" s="46"/>
      <c r="K48" s="47"/>
      <c r="L48" s="45"/>
      <c r="M48" s="46"/>
      <c r="N48" s="46"/>
      <c r="O48" s="46"/>
      <c r="P48" s="47"/>
      <c r="Q48" s="45"/>
      <c r="R48" s="46"/>
      <c r="S48" s="46"/>
      <c r="T48" s="46"/>
      <c r="U48" s="47"/>
      <c r="V48" s="45"/>
      <c r="W48" s="46"/>
      <c r="X48" s="46"/>
      <c r="Y48" s="46"/>
      <c r="Z48" s="47"/>
      <c r="AA48" s="45"/>
      <c r="AB48" s="46"/>
      <c r="AC48" s="46"/>
      <c r="AD48" s="46"/>
      <c r="AE48" s="47"/>
      <c r="AF48" s="45">
        <v>1</v>
      </c>
      <c r="AG48" s="46">
        <v>2</v>
      </c>
      <c r="AH48" s="46">
        <v>0</v>
      </c>
      <c r="AI48" s="46" t="s">
        <v>30</v>
      </c>
      <c r="AJ48" s="47">
        <v>4</v>
      </c>
      <c r="AK48" s="45"/>
      <c r="AL48" s="46"/>
      <c r="AM48" s="46"/>
      <c r="AN48" s="46"/>
      <c r="AO48" s="47"/>
      <c r="AP48" s="95" t="s">
        <v>80</v>
      </c>
      <c r="AQ48" s="26" t="s">
        <v>208</v>
      </c>
      <c r="AR48" s="29" t="s">
        <v>209</v>
      </c>
    </row>
    <row r="49" spans="1:44" x14ac:dyDescent="0.3">
      <c r="A49" s="21" t="s">
        <v>105</v>
      </c>
      <c r="B49" s="13" t="s">
        <v>168</v>
      </c>
      <c r="C49" s="28" t="s">
        <v>106</v>
      </c>
      <c r="D49" s="23">
        <f t="shared" si="24"/>
        <v>1</v>
      </c>
      <c r="E49" s="24">
        <f t="shared" si="25"/>
        <v>2</v>
      </c>
      <c r="F49" s="25">
        <f t="shared" si="23"/>
        <v>4</v>
      </c>
      <c r="G49" s="45"/>
      <c r="H49" s="46"/>
      <c r="I49" s="46"/>
      <c r="J49" s="46"/>
      <c r="K49" s="47"/>
      <c r="L49" s="45"/>
      <c r="M49" s="46"/>
      <c r="N49" s="46"/>
      <c r="O49" s="46"/>
      <c r="P49" s="47"/>
      <c r="Q49" s="45"/>
      <c r="R49" s="46"/>
      <c r="S49" s="46"/>
      <c r="T49" s="46"/>
      <c r="U49" s="47"/>
      <c r="V49" s="45"/>
      <c r="W49" s="46"/>
      <c r="X49" s="46"/>
      <c r="Y49" s="46"/>
      <c r="Z49" s="47"/>
      <c r="AA49" s="45"/>
      <c r="AB49" s="46"/>
      <c r="AC49" s="46"/>
      <c r="AD49" s="46"/>
      <c r="AE49" s="47"/>
      <c r="AF49" s="45">
        <v>1</v>
      </c>
      <c r="AG49" s="46">
        <v>2</v>
      </c>
      <c r="AH49" s="46">
        <v>0</v>
      </c>
      <c r="AI49" s="46" t="s">
        <v>30</v>
      </c>
      <c r="AJ49" s="47">
        <v>4</v>
      </c>
      <c r="AK49" s="45"/>
      <c r="AL49" s="46"/>
      <c r="AM49" s="46"/>
      <c r="AN49" s="46"/>
      <c r="AO49" s="47"/>
      <c r="AP49" s="95" t="s">
        <v>80</v>
      </c>
      <c r="AQ49" s="26" t="s">
        <v>218</v>
      </c>
      <c r="AR49" s="29" t="s">
        <v>219</v>
      </c>
    </row>
    <row r="50" spans="1:44" x14ac:dyDescent="0.3">
      <c r="A50" s="21" t="s">
        <v>107</v>
      </c>
      <c r="B50" s="13" t="s">
        <v>169</v>
      </c>
      <c r="C50" s="22" t="s">
        <v>108</v>
      </c>
      <c r="D50" s="23">
        <f t="shared" si="24"/>
        <v>1</v>
      </c>
      <c r="E50" s="24">
        <f t="shared" si="25"/>
        <v>2</v>
      </c>
      <c r="F50" s="25">
        <f t="shared" si="23"/>
        <v>4</v>
      </c>
      <c r="G50" s="45"/>
      <c r="H50" s="46"/>
      <c r="I50" s="46"/>
      <c r="J50" s="46"/>
      <c r="K50" s="47"/>
      <c r="L50" s="45"/>
      <c r="M50" s="46"/>
      <c r="N50" s="46"/>
      <c r="O50" s="46"/>
      <c r="P50" s="47"/>
      <c r="Q50" s="45"/>
      <c r="R50" s="46"/>
      <c r="S50" s="46"/>
      <c r="T50" s="46"/>
      <c r="U50" s="47"/>
      <c r="V50" s="45"/>
      <c r="W50" s="46"/>
      <c r="X50" s="46"/>
      <c r="Y50" s="46"/>
      <c r="Z50" s="47"/>
      <c r="AA50" s="45"/>
      <c r="AB50" s="46"/>
      <c r="AC50" s="46"/>
      <c r="AD50" s="46"/>
      <c r="AE50" s="47"/>
      <c r="AF50" s="45"/>
      <c r="AG50" s="46"/>
      <c r="AH50" s="46"/>
      <c r="AI50" s="46"/>
      <c r="AJ50" s="47"/>
      <c r="AK50" s="45">
        <v>1</v>
      </c>
      <c r="AL50" s="46">
        <v>0</v>
      </c>
      <c r="AM50" s="46">
        <v>2</v>
      </c>
      <c r="AN50" s="46" t="s">
        <v>30</v>
      </c>
      <c r="AO50" s="47">
        <v>4</v>
      </c>
      <c r="AP50" s="95" t="s">
        <v>66</v>
      </c>
      <c r="AQ50" s="26" t="s">
        <v>258</v>
      </c>
      <c r="AR50" s="29" t="s">
        <v>259</v>
      </c>
    </row>
    <row r="51" spans="1:44" x14ac:dyDescent="0.3">
      <c r="A51" s="21" t="s">
        <v>109</v>
      </c>
      <c r="B51" s="13" t="s">
        <v>170</v>
      </c>
      <c r="C51" s="28" t="s">
        <v>98</v>
      </c>
      <c r="D51" s="23">
        <f t="shared" si="24"/>
        <v>1</v>
      </c>
      <c r="E51" s="24">
        <f t="shared" si="25"/>
        <v>2</v>
      </c>
      <c r="F51" s="25">
        <v>5</v>
      </c>
      <c r="G51" s="45"/>
      <c r="H51" s="46"/>
      <c r="I51" s="46"/>
      <c r="J51" s="46"/>
      <c r="K51" s="47"/>
      <c r="L51" s="45"/>
      <c r="M51" s="46"/>
      <c r="N51" s="46"/>
      <c r="O51" s="46"/>
      <c r="P51" s="47"/>
      <c r="Q51" s="45"/>
      <c r="R51" s="46"/>
      <c r="S51" s="46"/>
      <c r="T51" s="46"/>
      <c r="U51" s="47"/>
      <c r="V51" s="45"/>
      <c r="W51" s="46"/>
      <c r="X51" s="46"/>
      <c r="Y51" s="46"/>
      <c r="Z51" s="47"/>
      <c r="AA51" s="45"/>
      <c r="AB51" s="46"/>
      <c r="AC51" s="46"/>
      <c r="AD51" s="46"/>
      <c r="AE51" s="47"/>
      <c r="AF51" s="45"/>
      <c r="AG51" s="46"/>
      <c r="AH51" s="46"/>
      <c r="AI51" s="46"/>
      <c r="AJ51" s="47"/>
      <c r="AK51" s="45">
        <v>1</v>
      </c>
      <c r="AL51" s="46">
        <v>2</v>
      </c>
      <c r="AM51" s="46">
        <v>0</v>
      </c>
      <c r="AN51" s="46" t="s">
        <v>30</v>
      </c>
      <c r="AO51" s="47">
        <v>4</v>
      </c>
      <c r="AP51" s="95"/>
      <c r="AQ51" s="26" t="s">
        <v>220</v>
      </c>
      <c r="AR51" s="29" t="s">
        <v>98</v>
      </c>
    </row>
    <row r="52" spans="1:44" x14ac:dyDescent="0.3">
      <c r="A52" s="21" t="s">
        <v>110</v>
      </c>
      <c r="B52" s="13" t="s">
        <v>171</v>
      </c>
      <c r="C52" s="14" t="s">
        <v>99</v>
      </c>
      <c r="D52" s="23">
        <f t="shared" si="24"/>
        <v>0</v>
      </c>
      <c r="E52" s="24">
        <f t="shared" si="25"/>
        <v>2</v>
      </c>
      <c r="F52" s="25">
        <f t="shared" si="23"/>
        <v>4</v>
      </c>
      <c r="G52" s="45"/>
      <c r="H52" s="46"/>
      <c r="I52" s="46"/>
      <c r="J52" s="46"/>
      <c r="K52" s="47"/>
      <c r="L52" s="45"/>
      <c r="M52" s="46"/>
      <c r="N52" s="46"/>
      <c r="O52" s="46"/>
      <c r="P52" s="47"/>
      <c r="Q52" s="45"/>
      <c r="R52" s="46"/>
      <c r="S52" s="46"/>
      <c r="T52" s="46"/>
      <c r="U52" s="47"/>
      <c r="V52" s="45"/>
      <c r="W52" s="46"/>
      <c r="X52" s="46"/>
      <c r="Y52" s="46"/>
      <c r="Z52" s="47"/>
      <c r="AA52" s="45"/>
      <c r="AB52" s="46"/>
      <c r="AC52" s="46"/>
      <c r="AD52" s="46"/>
      <c r="AE52" s="47"/>
      <c r="AF52" s="45">
        <v>0</v>
      </c>
      <c r="AG52" s="46">
        <v>0</v>
      </c>
      <c r="AH52" s="46">
        <v>2</v>
      </c>
      <c r="AI52" s="46" t="s">
        <v>30</v>
      </c>
      <c r="AJ52" s="47">
        <v>4</v>
      </c>
      <c r="AK52" s="45"/>
      <c r="AL52" s="46"/>
      <c r="AM52" s="46"/>
      <c r="AN52" s="46"/>
      <c r="AO52" s="47"/>
      <c r="AP52" s="95"/>
      <c r="AQ52" s="26" t="s">
        <v>221</v>
      </c>
      <c r="AR52" s="29" t="s">
        <v>99</v>
      </c>
    </row>
    <row r="53" spans="1:44" ht="14.4" thickBot="1" x14ac:dyDescent="0.35">
      <c r="A53" s="21" t="s">
        <v>111</v>
      </c>
      <c r="B53" s="28" t="s">
        <v>165</v>
      </c>
      <c r="C53" s="14" t="s">
        <v>100</v>
      </c>
      <c r="D53" s="23">
        <f t="shared" si="24"/>
        <v>0</v>
      </c>
      <c r="E53" s="24">
        <f t="shared" si="25"/>
        <v>2</v>
      </c>
      <c r="F53" s="25">
        <f t="shared" si="23"/>
        <v>15</v>
      </c>
      <c r="G53" s="45"/>
      <c r="H53" s="46"/>
      <c r="I53" s="46"/>
      <c r="J53" s="46"/>
      <c r="K53" s="47"/>
      <c r="L53" s="45"/>
      <c r="M53" s="46"/>
      <c r="N53" s="46"/>
      <c r="O53" s="46"/>
      <c r="P53" s="47"/>
      <c r="Q53" s="45"/>
      <c r="R53" s="46"/>
      <c r="S53" s="46"/>
      <c r="T53" s="46"/>
      <c r="U53" s="47"/>
      <c r="V53" s="45"/>
      <c r="W53" s="46"/>
      <c r="X53" s="46"/>
      <c r="Y53" s="46"/>
      <c r="Z53" s="47"/>
      <c r="AA53" s="45"/>
      <c r="AB53" s="46"/>
      <c r="AC53" s="46"/>
      <c r="AD53" s="46"/>
      <c r="AE53" s="47"/>
      <c r="AF53" s="45"/>
      <c r="AG53" s="46"/>
      <c r="AH53" s="46"/>
      <c r="AI53" s="46"/>
      <c r="AJ53" s="47"/>
      <c r="AK53" s="45">
        <v>0</v>
      </c>
      <c r="AL53" s="46">
        <v>0</v>
      </c>
      <c r="AM53" s="46">
        <v>2</v>
      </c>
      <c r="AN53" s="46" t="s">
        <v>30</v>
      </c>
      <c r="AO53" s="47">
        <v>15</v>
      </c>
      <c r="AP53" s="95" t="s">
        <v>99</v>
      </c>
      <c r="AQ53" s="40" t="s">
        <v>234</v>
      </c>
      <c r="AR53" s="41" t="s">
        <v>100</v>
      </c>
    </row>
    <row r="54" spans="1:44" ht="14.4" thickBot="1" x14ac:dyDescent="0.35">
      <c r="A54" s="107" t="s">
        <v>112</v>
      </c>
      <c r="B54" s="108"/>
      <c r="C54" s="109"/>
      <c r="D54" s="5">
        <f t="shared" ref="D54:I54" si="26">SUM(D55:D58)</f>
        <v>0</v>
      </c>
      <c r="E54" s="6">
        <f t="shared" si="26"/>
        <v>8</v>
      </c>
      <c r="F54" s="7">
        <f t="shared" si="26"/>
        <v>12</v>
      </c>
      <c r="G54" s="5">
        <f t="shared" si="26"/>
        <v>0</v>
      </c>
      <c r="H54" s="6">
        <f t="shared" si="26"/>
        <v>0</v>
      </c>
      <c r="I54" s="6">
        <f t="shared" si="26"/>
        <v>0</v>
      </c>
      <c r="J54" s="6">
        <f>COUNTA(J55:J58)</f>
        <v>0</v>
      </c>
      <c r="K54" s="7">
        <f>SUM(K55:K58)</f>
        <v>0</v>
      </c>
      <c r="L54" s="5">
        <f>SUM(L55:L58)</f>
        <v>0</v>
      </c>
      <c r="M54" s="6">
        <f>SUM(M55:M58)</f>
        <v>0</v>
      </c>
      <c r="N54" s="6">
        <f>SUM(N55:N58)</f>
        <v>0</v>
      </c>
      <c r="O54" s="6">
        <f>COUNTA(O55:O58)</f>
        <v>0</v>
      </c>
      <c r="P54" s="7">
        <f>SUM(P55:P58)</f>
        <v>0</v>
      </c>
      <c r="Q54" s="5">
        <f>SUM(Q55:Q58)</f>
        <v>0</v>
      </c>
      <c r="R54" s="6">
        <f>SUM(R55:R58)</f>
        <v>0</v>
      </c>
      <c r="S54" s="6">
        <f>SUM(S55:S58)</f>
        <v>0</v>
      </c>
      <c r="T54" s="6">
        <f>COUNTA(T55:T58)</f>
        <v>0</v>
      </c>
      <c r="U54" s="7">
        <f>SUM(U55:U58)</f>
        <v>0</v>
      </c>
      <c r="V54" s="5">
        <f>SUM(V55:V58)</f>
        <v>0</v>
      </c>
      <c r="W54" s="6">
        <f>SUM(W55:W58)</f>
        <v>0</v>
      </c>
      <c r="X54" s="6">
        <f>SUM(X55:X58)</f>
        <v>0</v>
      </c>
      <c r="Y54" s="6">
        <f>COUNTA(Y55:Y58)</f>
        <v>0</v>
      </c>
      <c r="Z54" s="7">
        <f>SUM(Z55:Z58)</f>
        <v>0</v>
      </c>
      <c r="AA54" s="5">
        <f>SUM(AA55:AA58)</f>
        <v>0</v>
      </c>
      <c r="AB54" s="6">
        <f>SUM(AB55:AB58)</f>
        <v>8</v>
      </c>
      <c r="AC54" s="6">
        <f>SUM(AC55:AC58)</f>
        <v>0</v>
      </c>
      <c r="AD54" s="6">
        <f>COUNTA(AD55:AD58)</f>
        <v>4</v>
      </c>
      <c r="AE54" s="7">
        <f>SUM(AE55:AE58)</f>
        <v>12</v>
      </c>
      <c r="AF54" s="5">
        <f>SUM(AF55:AF58)</f>
        <v>0</v>
      </c>
      <c r="AG54" s="6">
        <f>SUM(AG55:AG58)</f>
        <v>0</v>
      </c>
      <c r="AH54" s="6">
        <f>SUM(AH55:AH58)</f>
        <v>0</v>
      </c>
      <c r="AI54" s="6">
        <f>COUNTA(AI55:AI58)</f>
        <v>0</v>
      </c>
      <c r="AJ54" s="7">
        <f>SUM(AJ55:AJ58)</f>
        <v>0</v>
      </c>
      <c r="AK54" s="5">
        <f>SUM(AK55:AK58)</f>
        <v>0</v>
      </c>
      <c r="AL54" s="6">
        <f>SUM(AL55:AL58)</f>
        <v>0</v>
      </c>
      <c r="AM54" s="6">
        <f>SUM(AM55:AM58)</f>
        <v>0</v>
      </c>
      <c r="AN54" s="6">
        <f>COUNTA(AN55:AN58)</f>
        <v>0</v>
      </c>
      <c r="AO54" s="7">
        <f>SUM(AO55:AO58)</f>
        <v>0</v>
      </c>
      <c r="AP54" s="87"/>
      <c r="AQ54" s="42"/>
      <c r="AR54" s="43"/>
    </row>
    <row r="55" spans="1:44" x14ac:dyDescent="0.3">
      <c r="A55" s="12" t="s">
        <v>113</v>
      </c>
      <c r="B55" s="14" t="s">
        <v>163</v>
      </c>
      <c r="C55" s="50" t="s">
        <v>114</v>
      </c>
      <c r="D55" s="16">
        <f t="shared" ref="D55:D58" si="27">G55+L55+Q55+V55+AA55+AF55+AK55</f>
        <v>0</v>
      </c>
      <c r="E55" s="17">
        <f t="shared" ref="E55:E58" si="28">H55+I55+M55+N55+R55+S55+W55+X55+AB55+AC55+AG55+AH55+AL55+AM55</f>
        <v>2</v>
      </c>
      <c r="F55" s="18">
        <f t="shared" ref="F55:F58" si="29">K55+P55+U55+Z55+AE55+AJ55+AO55</f>
        <v>3</v>
      </c>
      <c r="G55" s="16"/>
      <c r="H55" s="17"/>
      <c r="I55" s="17"/>
      <c r="J55" s="17"/>
      <c r="K55" s="18"/>
      <c r="L55" s="16"/>
      <c r="M55" s="17"/>
      <c r="N55" s="17"/>
      <c r="O55" s="17"/>
      <c r="P55" s="18"/>
      <c r="Q55" s="16"/>
      <c r="R55" s="17"/>
      <c r="S55" s="17"/>
      <c r="T55" s="17"/>
      <c r="U55" s="18"/>
      <c r="V55" s="16"/>
      <c r="W55" s="17"/>
      <c r="X55" s="17"/>
      <c r="Y55" s="17"/>
      <c r="Z55" s="18"/>
      <c r="AA55" s="16">
        <v>0</v>
      </c>
      <c r="AB55" s="122">
        <v>2</v>
      </c>
      <c r="AC55" s="123"/>
      <c r="AD55" s="17" t="s">
        <v>30</v>
      </c>
      <c r="AE55" s="18">
        <v>3</v>
      </c>
      <c r="AF55" s="16"/>
      <c r="AG55" s="17"/>
      <c r="AH55" s="17"/>
      <c r="AI55" s="17"/>
      <c r="AJ55" s="18"/>
      <c r="AK55" s="16"/>
      <c r="AL55" s="51"/>
      <c r="AM55" s="51"/>
      <c r="AN55" s="17"/>
      <c r="AO55" s="18"/>
      <c r="AP55" s="15"/>
      <c r="AQ55" s="19"/>
      <c r="AR55" s="48" t="s">
        <v>230</v>
      </c>
    </row>
    <row r="56" spans="1:44" x14ac:dyDescent="0.3">
      <c r="A56" s="21" t="s">
        <v>115</v>
      </c>
      <c r="B56" s="14" t="s">
        <v>163</v>
      </c>
      <c r="C56" s="22" t="s">
        <v>116</v>
      </c>
      <c r="D56" s="23">
        <f t="shared" si="27"/>
        <v>0</v>
      </c>
      <c r="E56" s="24">
        <f t="shared" si="28"/>
        <v>2</v>
      </c>
      <c r="F56" s="25">
        <f t="shared" si="29"/>
        <v>3</v>
      </c>
      <c r="G56" s="23"/>
      <c r="H56" s="24"/>
      <c r="I56" s="24"/>
      <c r="J56" s="24"/>
      <c r="K56" s="25"/>
      <c r="L56" s="23"/>
      <c r="M56" s="24"/>
      <c r="N56" s="24"/>
      <c r="O56" s="24"/>
      <c r="P56" s="25"/>
      <c r="Q56" s="23"/>
      <c r="R56" s="24"/>
      <c r="S56" s="24"/>
      <c r="T56" s="24"/>
      <c r="U56" s="25"/>
      <c r="V56" s="23"/>
      <c r="W56" s="24"/>
      <c r="X56" s="24"/>
      <c r="Y56" s="24"/>
      <c r="Z56" s="25"/>
      <c r="AA56" s="23">
        <v>0</v>
      </c>
      <c r="AB56" s="124">
        <v>2</v>
      </c>
      <c r="AC56" s="125"/>
      <c r="AD56" s="24" t="s">
        <v>30</v>
      </c>
      <c r="AE56" s="25">
        <v>3</v>
      </c>
      <c r="AF56" s="23"/>
      <c r="AG56" s="24"/>
      <c r="AH56" s="24"/>
      <c r="AI56" s="24"/>
      <c r="AJ56" s="25"/>
      <c r="AK56" s="23"/>
      <c r="AL56" s="52"/>
      <c r="AM56" s="52"/>
      <c r="AN56" s="24"/>
      <c r="AO56" s="25"/>
      <c r="AP56" s="92"/>
      <c r="AQ56" s="26"/>
      <c r="AR56" s="29" t="s">
        <v>231</v>
      </c>
    </row>
    <row r="57" spans="1:44" x14ac:dyDescent="0.3">
      <c r="A57" s="21" t="s">
        <v>117</v>
      </c>
      <c r="B57" s="14" t="s">
        <v>163</v>
      </c>
      <c r="C57" s="22" t="s">
        <v>118</v>
      </c>
      <c r="D57" s="23">
        <f t="shared" si="27"/>
        <v>0</v>
      </c>
      <c r="E57" s="24">
        <f t="shared" si="28"/>
        <v>2</v>
      </c>
      <c r="F57" s="25">
        <f t="shared" si="29"/>
        <v>3</v>
      </c>
      <c r="G57" s="23"/>
      <c r="H57" s="24"/>
      <c r="I57" s="24"/>
      <c r="J57" s="24"/>
      <c r="K57" s="25"/>
      <c r="L57" s="23"/>
      <c r="M57" s="24"/>
      <c r="N57" s="24"/>
      <c r="O57" s="24"/>
      <c r="P57" s="25"/>
      <c r="Q57" s="23"/>
      <c r="R57" s="24"/>
      <c r="S57" s="24"/>
      <c r="T57" s="24"/>
      <c r="U57" s="25"/>
      <c r="V57" s="23"/>
      <c r="W57" s="24"/>
      <c r="X57" s="24"/>
      <c r="Y57" s="24"/>
      <c r="Z57" s="25"/>
      <c r="AA57" s="23">
        <v>0</v>
      </c>
      <c r="AB57" s="124">
        <v>2</v>
      </c>
      <c r="AC57" s="125"/>
      <c r="AD57" s="24" t="s">
        <v>30</v>
      </c>
      <c r="AE57" s="25">
        <v>3</v>
      </c>
      <c r="AF57" s="23"/>
      <c r="AG57" s="24"/>
      <c r="AH57" s="24"/>
      <c r="AI57" s="24"/>
      <c r="AJ57" s="25"/>
      <c r="AK57" s="23"/>
      <c r="AL57" s="52"/>
      <c r="AM57" s="52"/>
      <c r="AN57" s="24"/>
      <c r="AO57" s="25"/>
      <c r="AP57" s="92"/>
      <c r="AQ57" s="26"/>
      <c r="AR57" s="29" t="s">
        <v>232</v>
      </c>
    </row>
    <row r="58" spans="1:44" ht="14.4" thickBot="1" x14ac:dyDescent="0.35">
      <c r="A58" s="35" t="s">
        <v>119</v>
      </c>
      <c r="B58" s="86" t="s">
        <v>163</v>
      </c>
      <c r="C58" s="22" t="s">
        <v>120</v>
      </c>
      <c r="D58" s="23">
        <f t="shared" si="27"/>
        <v>0</v>
      </c>
      <c r="E58" s="24">
        <f t="shared" si="28"/>
        <v>2</v>
      </c>
      <c r="F58" s="25">
        <f t="shared" si="29"/>
        <v>3</v>
      </c>
      <c r="G58" s="23"/>
      <c r="H58" s="24"/>
      <c r="I58" s="24"/>
      <c r="J58" s="24"/>
      <c r="K58" s="25"/>
      <c r="L58" s="23"/>
      <c r="M58" s="24"/>
      <c r="N58" s="24"/>
      <c r="O58" s="24"/>
      <c r="P58" s="25"/>
      <c r="Q58" s="23"/>
      <c r="R58" s="24"/>
      <c r="S58" s="24"/>
      <c r="T58" s="24"/>
      <c r="U58" s="25"/>
      <c r="V58" s="23"/>
      <c r="W58" s="24"/>
      <c r="X58" s="24"/>
      <c r="Y58" s="24"/>
      <c r="Z58" s="25"/>
      <c r="AA58" s="23">
        <v>0</v>
      </c>
      <c r="AB58" s="126">
        <v>2</v>
      </c>
      <c r="AC58" s="127"/>
      <c r="AD58" s="24" t="s">
        <v>30</v>
      </c>
      <c r="AE58" s="25">
        <v>3</v>
      </c>
      <c r="AF58" s="23"/>
      <c r="AG58" s="38"/>
      <c r="AH58" s="38"/>
      <c r="AI58" s="24"/>
      <c r="AJ58" s="25"/>
      <c r="AK58" s="23"/>
      <c r="AL58" s="53"/>
      <c r="AM58" s="53"/>
      <c r="AN58" s="24"/>
      <c r="AO58" s="25"/>
      <c r="AP58" s="92"/>
      <c r="AQ58" s="40"/>
      <c r="AR58" s="41" t="s">
        <v>233</v>
      </c>
    </row>
    <row r="59" spans="1:44" ht="14.4" thickBot="1" x14ac:dyDescent="0.35">
      <c r="A59" s="107" t="s">
        <v>121</v>
      </c>
      <c r="B59" s="108"/>
      <c r="C59" s="109"/>
      <c r="D59" s="5">
        <f t="shared" ref="D59:I59" si="30">SUM(D60:D66)</f>
        <v>0</v>
      </c>
      <c r="E59" s="6">
        <f t="shared" si="30"/>
        <v>9</v>
      </c>
      <c r="F59" s="7">
        <f t="shared" si="30"/>
        <v>10</v>
      </c>
      <c r="G59" s="5">
        <f t="shared" si="30"/>
        <v>0</v>
      </c>
      <c r="H59" s="6">
        <f t="shared" si="30"/>
        <v>2</v>
      </c>
      <c r="I59" s="6">
        <f t="shared" si="30"/>
        <v>0</v>
      </c>
      <c r="J59" s="6">
        <f>COUNTA(J60:J66)</f>
        <v>2</v>
      </c>
      <c r="K59" s="7">
        <f>SUM(K60:K66)</f>
        <v>1</v>
      </c>
      <c r="L59" s="5">
        <f>SUM(L60:L66)</f>
        <v>0</v>
      </c>
      <c r="M59" s="6">
        <f>SUM(M60:M66)</f>
        <v>1</v>
      </c>
      <c r="N59" s="6">
        <f>SUM(N60:N66)</f>
        <v>0</v>
      </c>
      <c r="O59" s="6">
        <f>COUNTA(O60:O66)</f>
        <v>1</v>
      </c>
      <c r="P59" s="7">
        <f>SUM(P60:P66)</f>
        <v>1</v>
      </c>
      <c r="Q59" s="5">
        <f>SUM(Q60:Q66)</f>
        <v>0</v>
      </c>
      <c r="R59" s="6">
        <f>SUM(R60:R66)</f>
        <v>1</v>
      </c>
      <c r="S59" s="6">
        <f>SUM(S60:S66)</f>
        <v>0</v>
      </c>
      <c r="T59" s="6">
        <f>COUNTA(T60:T66)</f>
        <v>1</v>
      </c>
      <c r="U59" s="7">
        <f>SUM(U60:U66)</f>
        <v>1</v>
      </c>
      <c r="V59" s="5">
        <f>SUM(V60:V66)</f>
        <v>0</v>
      </c>
      <c r="W59" s="6">
        <f>SUM(W60:W66)</f>
        <v>1</v>
      </c>
      <c r="X59" s="6">
        <f>SUM(X60:X66)</f>
        <v>0</v>
      </c>
      <c r="Y59" s="6">
        <f>COUNTA(Y60:Y66)</f>
        <v>1</v>
      </c>
      <c r="Z59" s="7">
        <f>SUM(Z60:Z66)</f>
        <v>1</v>
      </c>
      <c r="AA59" s="5">
        <f>SUM(AA60:AA66)</f>
        <v>0</v>
      </c>
      <c r="AB59" s="6">
        <f>SUM(AB60:AB66)</f>
        <v>4</v>
      </c>
      <c r="AC59" s="6">
        <f>SUM(AC60:AC66)</f>
        <v>0</v>
      </c>
      <c r="AD59" s="6">
        <f>COUNTA(AD60:AD66)</f>
        <v>2</v>
      </c>
      <c r="AE59" s="7">
        <f>SUM(AE60:AE66)</f>
        <v>6</v>
      </c>
      <c r="AF59" s="5">
        <f t="shared" ref="AF59:AH59" si="31">SUM(AF60:AF66)</f>
        <v>0</v>
      </c>
      <c r="AG59" s="6">
        <f t="shared" si="31"/>
        <v>0</v>
      </c>
      <c r="AH59" s="6">
        <f t="shared" si="31"/>
        <v>0</v>
      </c>
      <c r="AI59" s="6">
        <f t="shared" ref="AI59" si="32">COUNTA(AI60:AI66)</f>
        <v>0</v>
      </c>
      <c r="AJ59" s="7">
        <f t="shared" ref="AJ59" si="33">SUM(AJ60:AJ66)</f>
        <v>0</v>
      </c>
      <c r="AK59" s="5">
        <f>SUM(AK60:AK66)</f>
        <v>0</v>
      </c>
      <c r="AL59" s="6">
        <f>SUM(AL60:AL66)</f>
        <v>0</v>
      </c>
      <c r="AM59" s="6">
        <f>SUM(AM60:AM66)</f>
        <v>0</v>
      </c>
      <c r="AN59" s="6">
        <f>COUNTA(AN60:AN66)</f>
        <v>0</v>
      </c>
      <c r="AO59" s="7">
        <f>SUM(AO60:AO66)</f>
        <v>0</v>
      </c>
      <c r="AP59" s="87"/>
      <c r="AQ59" s="42"/>
      <c r="AR59" s="43"/>
    </row>
    <row r="60" spans="1:44" x14ac:dyDescent="0.3">
      <c r="A60" s="12" t="s">
        <v>122</v>
      </c>
      <c r="B60" s="54" t="s">
        <v>164</v>
      </c>
      <c r="C60" s="31" t="s">
        <v>123</v>
      </c>
      <c r="D60" s="16">
        <f t="shared" ref="D60:D66" si="34">G60+L60+Q60+V60+AA60+AF60+AK60</f>
        <v>0</v>
      </c>
      <c r="E60" s="17">
        <f t="shared" ref="E60:E66" si="35">H60+I60+M60+N60+R60+S60+W60+X60+AB60+AC60+AG60+AH60+AL60+AM60</f>
        <v>2</v>
      </c>
      <c r="F60" s="18">
        <f t="shared" ref="F60:F66" si="36">K60+P60+U60+Z60+AE60+AJ60+AO60</f>
        <v>3</v>
      </c>
      <c r="G60" s="32"/>
      <c r="H60" s="33"/>
      <c r="I60" s="33"/>
      <c r="J60" s="33"/>
      <c r="K60" s="34"/>
      <c r="L60" s="32"/>
      <c r="M60" s="33"/>
      <c r="N60" s="33"/>
      <c r="O60" s="33"/>
      <c r="P60" s="34"/>
      <c r="Q60" s="32"/>
      <c r="R60" s="33"/>
      <c r="S60" s="33"/>
      <c r="T60" s="33"/>
      <c r="U60" s="34"/>
      <c r="V60" s="32"/>
      <c r="W60" s="33"/>
      <c r="X60" s="33"/>
      <c r="Y60" s="33"/>
      <c r="Z60" s="34"/>
      <c r="AA60" s="16">
        <v>0</v>
      </c>
      <c r="AB60" s="122">
        <v>2</v>
      </c>
      <c r="AC60" s="123"/>
      <c r="AD60" s="17" t="s">
        <v>30</v>
      </c>
      <c r="AE60" s="18">
        <v>3</v>
      </c>
      <c r="AF60" s="16"/>
      <c r="AG60" s="51"/>
      <c r="AH60" s="51"/>
      <c r="AI60" s="17"/>
      <c r="AJ60" s="18"/>
      <c r="AK60" s="32"/>
      <c r="AL60" s="33"/>
      <c r="AM60" s="33"/>
      <c r="AN60" s="33"/>
      <c r="AO60" s="34"/>
      <c r="AP60" s="93"/>
      <c r="AQ60" s="19"/>
      <c r="AR60" s="48" t="s">
        <v>228</v>
      </c>
    </row>
    <row r="61" spans="1:44" x14ac:dyDescent="0.3">
      <c r="A61" s="44" t="s">
        <v>124</v>
      </c>
      <c r="B61" s="54" t="s">
        <v>164</v>
      </c>
      <c r="C61" s="31" t="s">
        <v>125</v>
      </c>
      <c r="D61" s="23">
        <f t="shared" si="34"/>
        <v>0</v>
      </c>
      <c r="E61" s="24">
        <f t="shared" si="35"/>
        <v>2</v>
      </c>
      <c r="F61" s="25">
        <f t="shared" si="36"/>
        <v>3</v>
      </c>
      <c r="G61" s="32"/>
      <c r="H61" s="33"/>
      <c r="I61" s="33"/>
      <c r="J61" s="33"/>
      <c r="K61" s="34"/>
      <c r="L61" s="32"/>
      <c r="M61" s="33"/>
      <c r="N61" s="33"/>
      <c r="O61" s="33"/>
      <c r="P61" s="34"/>
      <c r="Q61" s="32"/>
      <c r="R61" s="33"/>
      <c r="S61" s="33"/>
      <c r="T61" s="33"/>
      <c r="U61" s="34"/>
      <c r="V61" s="32"/>
      <c r="W61" s="33"/>
      <c r="X61" s="33"/>
      <c r="Y61" s="33"/>
      <c r="Z61" s="34"/>
      <c r="AA61" s="45">
        <v>0</v>
      </c>
      <c r="AB61" s="124">
        <v>2</v>
      </c>
      <c r="AC61" s="125"/>
      <c r="AD61" s="46" t="s">
        <v>30</v>
      </c>
      <c r="AE61" s="47">
        <v>3</v>
      </c>
      <c r="AF61" s="45"/>
      <c r="AG61" s="52"/>
      <c r="AH61" s="52"/>
      <c r="AI61" s="46"/>
      <c r="AJ61" s="47"/>
      <c r="AK61" s="32"/>
      <c r="AL61" s="33"/>
      <c r="AM61" s="33"/>
      <c r="AN61" s="33"/>
      <c r="AO61" s="34"/>
      <c r="AP61" s="93"/>
      <c r="AQ61" s="26"/>
      <c r="AR61" s="29" t="s">
        <v>229</v>
      </c>
    </row>
    <row r="62" spans="1:44" x14ac:dyDescent="0.3">
      <c r="A62" s="21" t="s">
        <v>126</v>
      </c>
      <c r="B62" s="54" t="s">
        <v>276</v>
      </c>
      <c r="C62" s="84" t="s">
        <v>127</v>
      </c>
      <c r="D62" s="23">
        <f t="shared" si="34"/>
        <v>0</v>
      </c>
      <c r="E62" s="24">
        <f t="shared" si="35"/>
        <v>1</v>
      </c>
      <c r="F62" s="25">
        <f t="shared" si="36"/>
        <v>1</v>
      </c>
      <c r="G62" s="97">
        <v>0</v>
      </c>
      <c r="H62" s="98">
        <v>1</v>
      </c>
      <c r="I62" s="98">
        <v>0</v>
      </c>
      <c r="J62" s="98" t="s">
        <v>274</v>
      </c>
      <c r="K62" s="99">
        <v>1</v>
      </c>
      <c r="L62" s="32"/>
      <c r="M62" s="33"/>
      <c r="N62" s="33"/>
      <c r="O62" s="33"/>
      <c r="P62" s="34"/>
      <c r="Q62" s="32"/>
      <c r="R62" s="33"/>
      <c r="S62" s="33"/>
      <c r="T62" s="33"/>
      <c r="U62" s="34"/>
      <c r="V62" s="32"/>
      <c r="W62" s="33"/>
      <c r="X62" s="33"/>
      <c r="Y62" s="33"/>
      <c r="Z62" s="34"/>
      <c r="AA62" s="32"/>
      <c r="AB62" s="33"/>
      <c r="AC62" s="33"/>
      <c r="AD62" s="33"/>
      <c r="AE62" s="34"/>
      <c r="AF62" s="23"/>
      <c r="AG62" s="24"/>
      <c r="AH62" s="24"/>
      <c r="AI62" s="24"/>
      <c r="AJ62" s="25"/>
      <c r="AK62" s="32"/>
      <c r="AL62" s="33"/>
      <c r="AM62" s="33"/>
      <c r="AN62" s="33"/>
      <c r="AO62" s="34"/>
      <c r="AP62" s="93"/>
      <c r="AQ62" s="116" t="s">
        <v>222</v>
      </c>
      <c r="AR62" s="117" t="s">
        <v>224</v>
      </c>
    </row>
    <row r="63" spans="1:44" x14ac:dyDescent="0.3">
      <c r="A63" s="21" t="s">
        <v>128</v>
      </c>
      <c r="B63" s="54" t="s">
        <v>277</v>
      </c>
      <c r="C63" s="84" t="s">
        <v>129</v>
      </c>
      <c r="D63" s="23">
        <f t="shared" si="34"/>
        <v>0</v>
      </c>
      <c r="E63" s="24">
        <f t="shared" si="35"/>
        <v>1</v>
      </c>
      <c r="F63" s="25">
        <f t="shared" si="36"/>
        <v>1</v>
      </c>
      <c r="G63" s="32"/>
      <c r="H63" s="33"/>
      <c r="I63" s="33"/>
      <c r="J63" s="33"/>
      <c r="K63" s="34"/>
      <c r="L63" s="97">
        <v>0</v>
      </c>
      <c r="M63" s="98">
        <v>1</v>
      </c>
      <c r="N63" s="98">
        <v>0</v>
      </c>
      <c r="O63" s="98" t="s">
        <v>274</v>
      </c>
      <c r="P63" s="99">
        <v>1</v>
      </c>
      <c r="Q63" s="32"/>
      <c r="R63" s="33"/>
      <c r="S63" s="33"/>
      <c r="T63" s="33"/>
      <c r="U63" s="34"/>
      <c r="V63" s="32"/>
      <c r="W63" s="33"/>
      <c r="X63" s="33"/>
      <c r="Y63" s="33"/>
      <c r="Z63" s="34"/>
      <c r="AA63" s="32"/>
      <c r="AB63" s="33"/>
      <c r="AC63" s="33"/>
      <c r="AD63" s="33"/>
      <c r="AE63" s="34"/>
      <c r="AF63" s="23"/>
      <c r="AG63" s="24"/>
      <c r="AH63" s="24"/>
      <c r="AI63" s="24"/>
      <c r="AJ63" s="25"/>
      <c r="AK63" s="32"/>
      <c r="AL63" s="33"/>
      <c r="AM63" s="33"/>
      <c r="AN63" s="33"/>
      <c r="AO63" s="34"/>
      <c r="AP63" s="93" t="s">
        <v>127</v>
      </c>
      <c r="AQ63" s="116"/>
      <c r="AR63" s="117"/>
    </row>
    <row r="64" spans="1:44" x14ac:dyDescent="0.3">
      <c r="A64" s="21" t="s">
        <v>130</v>
      </c>
      <c r="B64" s="54" t="s">
        <v>278</v>
      </c>
      <c r="C64" s="82" t="s">
        <v>131</v>
      </c>
      <c r="D64" s="23">
        <f t="shared" si="34"/>
        <v>0</v>
      </c>
      <c r="E64" s="24">
        <f t="shared" si="35"/>
        <v>1</v>
      </c>
      <c r="F64" s="25">
        <f t="shared" si="36"/>
        <v>1</v>
      </c>
      <c r="G64" s="32"/>
      <c r="H64" s="33"/>
      <c r="I64" s="33"/>
      <c r="J64" s="33"/>
      <c r="K64" s="34"/>
      <c r="L64" s="32"/>
      <c r="M64" s="33"/>
      <c r="N64" s="33"/>
      <c r="O64" s="33"/>
      <c r="P64" s="34"/>
      <c r="Q64" s="97">
        <v>0</v>
      </c>
      <c r="R64" s="98">
        <v>1</v>
      </c>
      <c r="S64" s="98">
        <v>0</v>
      </c>
      <c r="T64" s="98" t="s">
        <v>274</v>
      </c>
      <c r="U64" s="99">
        <v>1</v>
      </c>
      <c r="V64" s="32"/>
      <c r="W64" s="33"/>
      <c r="X64" s="33"/>
      <c r="Y64" s="33"/>
      <c r="Z64" s="34"/>
      <c r="AA64" s="32"/>
      <c r="AB64" s="33"/>
      <c r="AC64" s="33"/>
      <c r="AD64" s="33"/>
      <c r="AE64" s="34"/>
      <c r="AF64" s="23"/>
      <c r="AG64" s="24"/>
      <c r="AH64" s="24"/>
      <c r="AI64" s="24"/>
      <c r="AJ64" s="25"/>
      <c r="AK64" s="32"/>
      <c r="AL64" s="33"/>
      <c r="AM64" s="33"/>
      <c r="AN64" s="33"/>
      <c r="AO64" s="34"/>
      <c r="AP64" s="93" t="s">
        <v>129</v>
      </c>
      <c r="AQ64" s="116" t="s">
        <v>223</v>
      </c>
      <c r="AR64" s="117" t="s">
        <v>225</v>
      </c>
    </row>
    <row r="65" spans="1:46" x14ac:dyDescent="0.3">
      <c r="A65" s="21" t="s">
        <v>132</v>
      </c>
      <c r="B65" s="54" t="s">
        <v>279</v>
      </c>
      <c r="C65" s="82" t="s">
        <v>133</v>
      </c>
      <c r="D65" s="23">
        <f t="shared" si="34"/>
        <v>0</v>
      </c>
      <c r="E65" s="24">
        <f t="shared" si="35"/>
        <v>1</v>
      </c>
      <c r="F65" s="25">
        <f t="shared" si="36"/>
        <v>1</v>
      </c>
      <c r="G65" s="32"/>
      <c r="H65" s="33"/>
      <c r="I65" s="33"/>
      <c r="J65" s="33"/>
      <c r="K65" s="34"/>
      <c r="L65" s="32"/>
      <c r="M65" s="33"/>
      <c r="N65" s="33"/>
      <c r="O65" s="33"/>
      <c r="P65" s="34"/>
      <c r="Q65" s="32"/>
      <c r="R65" s="33"/>
      <c r="S65" s="33"/>
      <c r="T65" s="33"/>
      <c r="U65" s="34"/>
      <c r="V65" s="97">
        <v>0</v>
      </c>
      <c r="W65" s="98">
        <v>1</v>
      </c>
      <c r="X65" s="98">
        <v>0</v>
      </c>
      <c r="Y65" s="98" t="s">
        <v>274</v>
      </c>
      <c r="Z65" s="99">
        <v>1</v>
      </c>
      <c r="AA65" s="32"/>
      <c r="AB65" s="33"/>
      <c r="AC65" s="33"/>
      <c r="AD65" s="33"/>
      <c r="AE65" s="34"/>
      <c r="AF65" s="23"/>
      <c r="AG65" s="24"/>
      <c r="AH65" s="24"/>
      <c r="AI65" s="24"/>
      <c r="AJ65" s="25"/>
      <c r="AK65" s="32"/>
      <c r="AL65" s="33"/>
      <c r="AM65" s="33"/>
      <c r="AN65" s="33"/>
      <c r="AO65" s="34"/>
      <c r="AP65" s="93" t="s">
        <v>131</v>
      </c>
      <c r="AQ65" s="116"/>
      <c r="AR65" s="117"/>
    </row>
    <row r="66" spans="1:46" ht="14.4" thickBot="1" x14ac:dyDescent="0.35">
      <c r="A66" s="35" t="s">
        <v>134</v>
      </c>
      <c r="B66" s="54" t="s">
        <v>173</v>
      </c>
      <c r="C66" s="36" t="s">
        <v>135</v>
      </c>
      <c r="D66" s="23">
        <f t="shared" si="34"/>
        <v>0</v>
      </c>
      <c r="E66" s="24">
        <f t="shared" si="35"/>
        <v>1</v>
      </c>
      <c r="F66" s="25">
        <f t="shared" si="36"/>
        <v>0</v>
      </c>
      <c r="G66" s="100">
        <v>0</v>
      </c>
      <c r="H66" s="101">
        <v>1</v>
      </c>
      <c r="I66" s="101">
        <v>0</v>
      </c>
      <c r="J66" s="101" t="s">
        <v>32</v>
      </c>
      <c r="K66" s="102">
        <v>0</v>
      </c>
      <c r="L66" s="37"/>
      <c r="M66" s="38"/>
      <c r="N66" s="38"/>
      <c r="O66" s="38"/>
      <c r="P66" s="39"/>
      <c r="Q66" s="37"/>
      <c r="R66" s="38"/>
      <c r="S66" s="38"/>
      <c r="T66" s="38"/>
      <c r="U66" s="39"/>
      <c r="V66" s="37"/>
      <c r="W66" s="38"/>
      <c r="X66" s="38"/>
      <c r="Y66" s="38"/>
      <c r="Z66" s="39"/>
      <c r="AA66" s="37"/>
      <c r="AB66" s="38"/>
      <c r="AC66" s="38"/>
      <c r="AD66" s="38"/>
      <c r="AE66" s="39"/>
      <c r="AF66" s="37"/>
      <c r="AG66" s="38"/>
      <c r="AH66" s="38"/>
      <c r="AI66" s="38"/>
      <c r="AJ66" s="39"/>
      <c r="AK66" s="37"/>
      <c r="AL66" s="38"/>
      <c r="AM66" s="38"/>
      <c r="AN66" s="38"/>
      <c r="AO66" s="39"/>
      <c r="AP66" s="94"/>
      <c r="AQ66" s="40" t="s">
        <v>227</v>
      </c>
      <c r="AR66" s="41" t="s">
        <v>226</v>
      </c>
    </row>
    <row r="67" spans="1:46" ht="14.4" thickBot="1" x14ac:dyDescent="0.35">
      <c r="A67" s="107" t="s">
        <v>136</v>
      </c>
      <c r="B67" s="108"/>
      <c r="C67" s="108"/>
      <c r="D67" s="5">
        <f t="shared" ref="D67:AO67" si="37">D59+D54+D45+D24+D17+D7</f>
        <v>57</v>
      </c>
      <c r="E67" s="6">
        <f t="shared" si="37"/>
        <v>98</v>
      </c>
      <c r="F67" s="7">
        <f t="shared" si="37"/>
        <v>210</v>
      </c>
      <c r="G67" s="5">
        <f t="shared" si="37"/>
        <v>10</v>
      </c>
      <c r="H67" s="6">
        <f t="shared" si="37"/>
        <v>12</v>
      </c>
      <c r="I67" s="6">
        <f t="shared" si="37"/>
        <v>3</v>
      </c>
      <c r="J67" s="6">
        <f t="shared" si="37"/>
        <v>8</v>
      </c>
      <c r="K67" s="7">
        <f t="shared" si="37"/>
        <v>29</v>
      </c>
      <c r="L67" s="5">
        <f t="shared" si="37"/>
        <v>10</v>
      </c>
      <c r="M67" s="6">
        <f t="shared" si="37"/>
        <v>15</v>
      </c>
      <c r="N67" s="6">
        <f t="shared" si="37"/>
        <v>0</v>
      </c>
      <c r="O67" s="6">
        <f t="shared" si="37"/>
        <v>8</v>
      </c>
      <c r="P67" s="7">
        <f t="shared" si="37"/>
        <v>30</v>
      </c>
      <c r="Q67" s="5">
        <f t="shared" si="37"/>
        <v>8</v>
      </c>
      <c r="R67" s="6">
        <f t="shared" si="37"/>
        <v>8</v>
      </c>
      <c r="S67" s="6">
        <f t="shared" si="37"/>
        <v>6</v>
      </c>
      <c r="T67" s="6">
        <f t="shared" si="37"/>
        <v>8</v>
      </c>
      <c r="U67" s="7">
        <f t="shared" si="37"/>
        <v>30</v>
      </c>
      <c r="V67" s="5">
        <f t="shared" si="37"/>
        <v>12</v>
      </c>
      <c r="W67" s="6">
        <f t="shared" si="37"/>
        <v>13</v>
      </c>
      <c r="X67" s="6">
        <f t="shared" si="37"/>
        <v>1</v>
      </c>
      <c r="Y67" s="6">
        <f t="shared" si="37"/>
        <v>8</v>
      </c>
      <c r="Z67" s="7">
        <f t="shared" si="37"/>
        <v>30</v>
      </c>
      <c r="AA67" s="5">
        <f t="shared" si="37"/>
        <v>4</v>
      </c>
      <c r="AB67" s="6">
        <f t="shared" si="37"/>
        <v>17</v>
      </c>
      <c r="AC67" s="6">
        <f t="shared" si="37"/>
        <v>0</v>
      </c>
      <c r="AD67" s="6">
        <f t="shared" si="37"/>
        <v>9</v>
      </c>
      <c r="AE67" s="7">
        <f t="shared" si="37"/>
        <v>30</v>
      </c>
      <c r="AF67" s="5">
        <f t="shared" si="37"/>
        <v>8</v>
      </c>
      <c r="AG67" s="6">
        <f t="shared" si="37"/>
        <v>9</v>
      </c>
      <c r="AH67" s="6">
        <f t="shared" si="37"/>
        <v>4</v>
      </c>
      <c r="AI67" s="6">
        <f t="shared" si="37"/>
        <v>7</v>
      </c>
      <c r="AJ67" s="7">
        <f t="shared" si="37"/>
        <v>29</v>
      </c>
      <c r="AK67" s="5">
        <f t="shared" si="37"/>
        <v>5</v>
      </c>
      <c r="AL67" s="6">
        <f t="shared" si="37"/>
        <v>4</v>
      </c>
      <c r="AM67" s="6">
        <f t="shared" si="37"/>
        <v>6</v>
      </c>
      <c r="AN67" s="6">
        <f t="shared" si="37"/>
        <v>5</v>
      </c>
      <c r="AO67" s="7">
        <f t="shared" si="37"/>
        <v>31</v>
      </c>
    </row>
    <row r="68" spans="1:46" ht="15.75" customHeight="1" thickBot="1" x14ac:dyDescent="0.35">
      <c r="A68" s="49" t="s">
        <v>137</v>
      </c>
      <c r="B68" s="11"/>
      <c r="C68" s="55"/>
      <c r="D68" s="114">
        <f>D67+E67</f>
        <v>155</v>
      </c>
      <c r="E68" s="115"/>
      <c r="F68" s="56"/>
      <c r="G68" s="110">
        <f>SUM(G67:I67)</f>
        <v>25</v>
      </c>
      <c r="H68" s="111"/>
      <c r="I68" s="111"/>
      <c r="J68" s="111"/>
      <c r="K68" s="112"/>
      <c r="L68" s="110">
        <f>SUM(L67:N67)</f>
        <v>25</v>
      </c>
      <c r="M68" s="111"/>
      <c r="N68" s="111"/>
      <c r="O68" s="111"/>
      <c r="P68" s="112"/>
      <c r="Q68" s="110">
        <f>SUM(Q67:S67)</f>
        <v>22</v>
      </c>
      <c r="R68" s="111"/>
      <c r="S68" s="111"/>
      <c r="T68" s="111"/>
      <c r="U68" s="112"/>
      <c r="V68" s="110">
        <f>SUM(V67:X67)</f>
        <v>26</v>
      </c>
      <c r="W68" s="111"/>
      <c r="X68" s="111"/>
      <c r="Y68" s="111"/>
      <c r="Z68" s="112"/>
      <c r="AA68" s="110">
        <f>SUM(AA67:AC67)</f>
        <v>21</v>
      </c>
      <c r="AB68" s="111"/>
      <c r="AC68" s="111"/>
      <c r="AD68" s="111"/>
      <c r="AE68" s="112"/>
      <c r="AF68" s="110">
        <f>SUM(AF67:AH67)</f>
        <v>21</v>
      </c>
      <c r="AG68" s="111"/>
      <c r="AH68" s="111"/>
      <c r="AI68" s="111"/>
      <c r="AJ68" s="112"/>
      <c r="AK68" s="110">
        <f>SUM(AK67:AM67)</f>
        <v>15</v>
      </c>
      <c r="AL68" s="111"/>
      <c r="AM68" s="111"/>
      <c r="AN68" s="111"/>
      <c r="AO68" s="112"/>
      <c r="AQ68" s="2" t="s">
        <v>238</v>
      </c>
    </row>
    <row r="69" spans="1:46" ht="15" customHeight="1" thickBot="1" x14ac:dyDescent="0.35">
      <c r="A69" s="57" t="s">
        <v>138</v>
      </c>
      <c r="B69" s="58"/>
      <c r="C69" s="59"/>
      <c r="D69" s="60"/>
      <c r="E69" s="60"/>
      <c r="F69" s="61"/>
      <c r="G69" s="62"/>
      <c r="H69" s="60"/>
      <c r="I69" s="60"/>
      <c r="J69" s="59">
        <f>COUNTIF(J7:J66,"a")</f>
        <v>1</v>
      </c>
      <c r="K69" s="61"/>
      <c r="L69" s="62"/>
      <c r="M69" s="60"/>
      <c r="N69" s="60"/>
      <c r="O69" s="60">
        <f>COUNTIF(O7:O66,"a")</f>
        <v>0</v>
      </c>
      <c r="P69" s="88"/>
      <c r="Q69" s="62"/>
      <c r="R69" s="60"/>
      <c r="S69" s="60"/>
      <c r="T69" s="60">
        <f>COUNTIF(T7:T66,"a")</f>
        <v>0</v>
      </c>
      <c r="U69" s="88"/>
      <c r="V69" s="62"/>
      <c r="W69" s="60"/>
      <c r="X69" s="60"/>
      <c r="Y69" s="60">
        <f>COUNTIF(Y7:Y66,"a")</f>
        <v>0</v>
      </c>
      <c r="Z69" s="88"/>
      <c r="AA69" s="62"/>
      <c r="AB69" s="60"/>
      <c r="AC69" s="60"/>
      <c r="AD69" s="60">
        <f>COUNTIF(AD7:AD66,"a")</f>
        <v>0</v>
      </c>
      <c r="AE69" s="88"/>
      <c r="AF69" s="62"/>
      <c r="AG69" s="60"/>
      <c r="AH69" s="60"/>
      <c r="AI69" s="60">
        <f>COUNTIF(AI7:AI66,"a")</f>
        <v>0</v>
      </c>
      <c r="AJ69" s="88"/>
      <c r="AK69" s="62"/>
      <c r="AL69" s="60"/>
      <c r="AM69" s="60"/>
      <c r="AN69" s="60">
        <f>COUNTIF(AN7:AN66,"a")</f>
        <v>0</v>
      </c>
      <c r="AO69" s="88"/>
      <c r="AQ69" s="2" t="s">
        <v>239</v>
      </c>
      <c r="AS69" s="139" t="s">
        <v>282</v>
      </c>
      <c r="AT69" s="139"/>
    </row>
    <row r="70" spans="1:46" ht="21.6" customHeight="1" x14ac:dyDescent="0.3">
      <c r="A70" s="63" t="s">
        <v>139</v>
      </c>
      <c r="B70" s="4"/>
      <c r="C70" s="2"/>
      <c r="D70" s="64"/>
      <c r="E70" s="64"/>
      <c r="F70" s="65"/>
      <c r="G70" s="66"/>
      <c r="H70" s="64"/>
      <c r="I70" s="64"/>
      <c r="J70" s="2">
        <f>COUNTIF(J7:J66,"é")</f>
        <v>4</v>
      </c>
      <c r="K70" s="65"/>
      <c r="L70" s="66"/>
      <c r="M70" s="64"/>
      <c r="N70" s="64"/>
      <c r="O70" s="64">
        <f>COUNTIF(O7:O66,"é")</f>
        <v>3</v>
      </c>
      <c r="P70" s="90"/>
      <c r="Q70" s="66"/>
      <c r="R70" s="64"/>
      <c r="S70" s="64"/>
      <c r="T70" s="64">
        <f>COUNTIF(T7:T66,"é")</f>
        <v>6</v>
      </c>
      <c r="U70" s="90"/>
      <c r="V70" s="66"/>
      <c r="W70" s="64"/>
      <c r="X70" s="64"/>
      <c r="Y70" s="64">
        <f>COUNTIF(Y7:Y66,"é")</f>
        <v>4</v>
      </c>
      <c r="Z70" s="90"/>
      <c r="AA70" s="66"/>
      <c r="AB70" s="64"/>
      <c r="AC70" s="64"/>
      <c r="AD70" s="64">
        <f>COUNTIF(AD7:AD66,"é")</f>
        <v>6</v>
      </c>
      <c r="AE70" s="90"/>
      <c r="AF70" s="66"/>
      <c r="AG70" s="64"/>
      <c r="AH70" s="64"/>
      <c r="AI70" s="64">
        <f>COUNTIF(AI7:AI66,"é")</f>
        <v>5</v>
      </c>
      <c r="AJ70" s="90"/>
      <c r="AK70" s="66"/>
      <c r="AL70" s="64"/>
      <c r="AM70" s="64"/>
      <c r="AN70" s="64">
        <f>COUNTIF(AN7:AN66,"é")</f>
        <v>5</v>
      </c>
      <c r="AO70" s="90"/>
      <c r="AQ70" s="19" t="s">
        <v>240</v>
      </c>
      <c r="AR70" s="48" t="s">
        <v>241</v>
      </c>
      <c r="AS70" s="140" t="s">
        <v>283</v>
      </c>
      <c r="AT70" s="141"/>
    </row>
    <row r="71" spans="1:46" ht="14.4" thickBot="1" x14ac:dyDescent="0.35">
      <c r="A71" s="67" t="s">
        <v>140</v>
      </c>
      <c r="B71" s="68"/>
      <c r="C71" s="69"/>
      <c r="D71" s="70"/>
      <c r="E71" s="70"/>
      <c r="F71" s="71"/>
      <c r="G71" s="72"/>
      <c r="H71" s="70"/>
      <c r="I71" s="70"/>
      <c r="J71" s="69">
        <f>COUNTIF(J7:J66,"v")</f>
        <v>2</v>
      </c>
      <c r="K71" s="71"/>
      <c r="L71" s="72"/>
      <c r="M71" s="70"/>
      <c r="N71" s="70"/>
      <c r="O71" s="70">
        <f>COUNTIF(O7:O66,"v")</f>
        <v>4</v>
      </c>
      <c r="P71" s="89"/>
      <c r="Q71" s="72"/>
      <c r="R71" s="70"/>
      <c r="S71" s="70"/>
      <c r="T71" s="70">
        <f>COUNTIF(T7:T66,"v")</f>
        <v>1</v>
      </c>
      <c r="U71" s="89"/>
      <c r="V71" s="72"/>
      <c r="W71" s="70"/>
      <c r="X71" s="70"/>
      <c r="Y71" s="70">
        <f>COUNTIF(Y7:Y66,"v")</f>
        <v>3</v>
      </c>
      <c r="Z71" s="89"/>
      <c r="AA71" s="72"/>
      <c r="AB71" s="70"/>
      <c r="AC71" s="70"/>
      <c r="AD71" s="70">
        <f>COUNTIF(AD7:AD66,"v")</f>
        <v>3</v>
      </c>
      <c r="AE71" s="89"/>
      <c r="AF71" s="72"/>
      <c r="AG71" s="70"/>
      <c r="AH71" s="70"/>
      <c r="AI71" s="70">
        <f>COUNTIF(AI7:AI66,"v")</f>
        <v>2</v>
      </c>
      <c r="AJ71" s="89"/>
      <c r="AK71" s="72"/>
      <c r="AL71" s="70"/>
      <c r="AM71" s="70"/>
      <c r="AN71" s="70">
        <f>COUNTIF(AN7:AN66,"v")</f>
        <v>0</v>
      </c>
      <c r="AO71" s="89"/>
      <c r="AQ71" s="26" t="s">
        <v>244</v>
      </c>
      <c r="AR71" s="29" t="s">
        <v>245</v>
      </c>
      <c r="AS71" s="142" t="s">
        <v>284</v>
      </c>
      <c r="AT71" s="142"/>
    </row>
    <row r="72" spans="1:46" ht="14.4" thickBot="1" x14ac:dyDescent="0.35">
      <c r="A72" s="49" t="s">
        <v>141</v>
      </c>
      <c r="B72" s="11"/>
      <c r="C72" s="55"/>
      <c r="D72" s="73">
        <f>D67/(D67+E67)</f>
        <v>0.36774193548387096</v>
      </c>
      <c r="E72" s="74">
        <f>E67/(D67+E67)</f>
        <v>0.63225806451612898</v>
      </c>
      <c r="AQ72" s="26" t="s">
        <v>246</v>
      </c>
      <c r="AR72" s="29" t="s">
        <v>247</v>
      </c>
      <c r="AS72" s="142" t="s">
        <v>285</v>
      </c>
      <c r="AT72" s="142"/>
    </row>
    <row r="73" spans="1:46" ht="14.4" thickBot="1" x14ac:dyDescent="0.35">
      <c r="B73" s="4"/>
      <c r="C73" s="2"/>
      <c r="D73" s="2"/>
      <c r="AQ73" s="40" t="s">
        <v>248</v>
      </c>
      <c r="AR73" s="41" t="s">
        <v>249</v>
      </c>
      <c r="AS73" s="142" t="s">
        <v>286</v>
      </c>
      <c r="AT73" s="142"/>
    </row>
    <row r="74" spans="1:46" x14ac:dyDescent="0.3">
      <c r="B74" s="4"/>
      <c r="C74" s="2"/>
      <c r="D74" s="2"/>
    </row>
    <row r="75" spans="1:46" x14ac:dyDescent="0.3">
      <c r="B75" s="2"/>
      <c r="C75" s="2"/>
      <c r="D75" s="2"/>
      <c r="N75" s="64"/>
      <c r="O75" s="64"/>
      <c r="P75" s="64"/>
      <c r="Q75" s="64"/>
      <c r="R75" s="64"/>
      <c r="T75" s="64"/>
      <c r="U75" s="64"/>
      <c r="V75" s="64"/>
      <c r="W75" s="64"/>
      <c r="X75" s="64"/>
      <c r="Y75" s="64"/>
      <c r="Z75" s="64"/>
      <c r="AA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</row>
    <row r="76" spans="1:46" x14ac:dyDescent="0.3">
      <c r="B76" s="4"/>
      <c r="C76" s="2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</row>
    <row r="77" spans="1:46" x14ac:dyDescent="0.3">
      <c r="B77" s="2"/>
      <c r="C77" s="2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</row>
    <row r="78" spans="1:46" x14ac:dyDescent="0.3">
      <c r="B78" s="4"/>
      <c r="C78" s="2"/>
      <c r="G78" s="4"/>
      <c r="J78" s="64"/>
      <c r="K78" s="64"/>
      <c r="L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</row>
    <row r="79" spans="1:46" x14ac:dyDescent="0.3">
      <c r="B79" s="2"/>
      <c r="C79" s="2"/>
      <c r="G79" s="4"/>
      <c r="I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</row>
    <row r="80" spans="1:46" x14ac:dyDescent="0.3">
      <c r="B80" s="2"/>
      <c r="C80" s="2"/>
      <c r="E80" s="75"/>
      <c r="I80" s="64"/>
      <c r="J80" s="64"/>
      <c r="K80" s="64"/>
      <c r="L80" s="64"/>
      <c r="O80" s="64"/>
      <c r="P80" s="64"/>
      <c r="Q80" s="64"/>
      <c r="R80" s="64"/>
      <c r="S80" s="64"/>
      <c r="T80" s="64"/>
      <c r="U80" s="64"/>
      <c r="V80" s="64"/>
      <c r="AL80" s="64"/>
      <c r="AM80" s="64"/>
      <c r="AN80" s="64"/>
      <c r="AO80" s="64"/>
      <c r="AP80" s="64"/>
    </row>
    <row r="81" spans="2:42" x14ac:dyDescent="0.3">
      <c r="B81" s="2"/>
      <c r="C81" s="2"/>
      <c r="AG81" s="64"/>
      <c r="AH81" s="64"/>
      <c r="AI81" s="64"/>
      <c r="AJ81" s="64"/>
      <c r="AK81" s="64"/>
      <c r="AL81" s="64"/>
      <c r="AM81" s="64"/>
      <c r="AN81" s="64"/>
      <c r="AO81" s="64"/>
      <c r="AP81" s="64"/>
    </row>
    <row r="82" spans="2:42" x14ac:dyDescent="0.3">
      <c r="B82" s="2"/>
      <c r="C82" s="2"/>
    </row>
    <row r="83" spans="2:42" x14ac:dyDescent="0.3">
      <c r="B83" s="2"/>
      <c r="C83" s="2"/>
    </row>
    <row r="84" spans="2:42" x14ac:dyDescent="0.3">
      <c r="B84" s="2"/>
      <c r="C84" s="2"/>
      <c r="D84" s="2"/>
      <c r="M84" s="4"/>
      <c r="N84" s="4"/>
    </row>
    <row r="85" spans="2:42" x14ac:dyDescent="0.3">
      <c r="B85" s="2"/>
      <c r="C85" s="2"/>
      <c r="D85" s="2"/>
      <c r="M85" s="64"/>
      <c r="N85" s="4"/>
    </row>
    <row r="86" spans="2:42" x14ac:dyDescent="0.3">
      <c r="B86" s="2"/>
      <c r="C86" s="2"/>
      <c r="D86" s="2"/>
    </row>
    <row r="87" spans="2:42" x14ac:dyDescent="0.3">
      <c r="B87" s="2"/>
      <c r="C87" s="2"/>
      <c r="D87" s="2"/>
    </row>
    <row r="88" spans="2:42" x14ac:dyDescent="0.3">
      <c r="B88" s="2"/>
      <c r="C88" s="2"/>
      <c r="D88" s="2"/>
    </row>
    <row r="89" spans="2:42" x14ac:dyDescent="0.3">
      <c r="B89" s="2"/>
      <c r="C89" s="2"/>
      <c r="D89" s="2"/>
    </row>
    <row r="90" spans="2:42" x14ac:dyDescent="0.3">
      <c r="B90" s="4"/>
      <c r="D90" s="2"/>
    </row>
    <row r="91" spans="2:42" x14ac:dyDescent="0.3">
      <c r="B91" s="4"/>
    </row>
    <row r="92" spans="2:42" x14ac:dyDescent="0.3">
      <c r="B92" s="4"/>
    </row>
    <row r="93" spans="2:42" x14ac:dyDescent="0.3">
      <c r="B93" s="2"/>
      <c r="C93" s="2"/>
    </row>
    <row r="94" spans="2:42" x14ac:dyDescent="0.3">
      <c r="B94" s="2"/>
      <c r="C94" s="2"/>
    </row>
    <row r="95" spans="2:42" ht="14.4" x14ac:dyDescent="0.3">
      <c r="B95"/>
      <c r="C95" s="2"/>
    </row>
    <row r="96" spans="2:42" x14ac:dyDescent="0.3">
      <c r="B96" s="2"/>
      <c r="C96" s="2"/>
    </row>
    <row r="97" spans="4:4" s="2" customFormat="1" x14ac:dyDescent="0.3">
      <c r="D97" s="4"/>
    </row>
  </sheetData>
  <autoFilter ref="A7:XEW73" xr:uid="{00000000-0001-0000-0000-000000000000}">
    <filterColumn colId="0" showButton="0"/>
    <filterColumn colId="1" showButton="0"/>
  </autoFilter>
  <mergeCells count="45">
    <mergeCell ref="AS69:AT69"/>
    <mergeCell ref="AS70:AT70"/>
    <mergeCell ref="D1:AP1"/>
    <mergeCell ref="D2:AP2"/>
    <mergeCell ref="G4:AO4"/>
    <mergeCell ref="G5:K5"/>
    <mergeCell ref="Q5:U5"/>
    <mergeCell ref="D4:F5"/>
    <mergeCell ref="AP4:AP6"/>
    <mergeCell ref="AF68:AJ68"/>
    <mergeCell ref="AF5:AJ5"/>
    <mergeCell ref="AA5:AE5"/>
    <mergeCell ref="AA68:AE68"/>
    <mergeCell ref="Q68:U68"/>
    <mergeCell ref="V68:Z68"/>
    <mergeCell ref="V5:Z5"/>
    <mergeCell ref="AB60:AC60"/>
    <mergeCell ref="AB61:AC61"/>
    <mergeCell ref="AB55:AC55"/>
    <mergeCell ref="AB56:AC56"/>
    <mergeCell ref="AB57:AC57"/>
    <mergeCell ref="AB58:AC58"/>
    <mergeCell ref="AK68:AO68"/>
    <mergeCell ref="AK5:AO5"/>
    <mergeCell ref="AQ62:AQ63"/>
    <mergeCell ref="AR62:AR63"/>
    <mergeCell ref="AQ64:AQ65"/>
    <mergeCell ref="AR64:AR65"/>
    <mergeCell ref="AQ4:AR5"/>
    <mergeCell ref="A4:A6"/>
    <mergeCell ref="A7:C7"/>
    <mergeCell ref="A17:C17"/>
    <mergeCell ref="G68:K68"/>
    <mergeCell ref="L68:P68"/>
    <mergeCell ref="L5:P5"/>
    <mergeCell ref="A54:C54"/>
    <mergeCell ref="D68:E68"/>
    <mergeCell ref="A24:C24"/>
    <mergeCell ref="A59:C59"/>
    <mergeCell ref="A67:C67"/>
    <mergeCell ref="B46:C46"/>
    <mergeCell ref="A45:C45"/>
    <mergeCell ref="B5:B6"/>
    <mergeCell ref="C5:C6"/>
    <mergeCell ref="B4:C4"/>
  </mergeCells>
  <conditionalFormatting sqref="J71">
    <cfRule type="cellIs" dxfId="6" priority="5" operator="greaterThan">
      <formula>5</formula>
    </cfRule>
  </conditionalFormatting>
  <conditionalFormatting sqref="O71">
    <cfRule type="cellIs" dxfId="5" priority="7" operator="greaterThan">
      <formula>5</formula>
    </cfRule>
  </conditionalFormatting>
  <conditionalFormatting sqref="T71">
    <cfRule type="cellIs" dxfId="4" priority="6" operator="greaterThan">
      <formula>5</formula>
    </cfRule>
  </conditionalFormatting>
  <conditionalFormatting sqref="Y71">
    <cfRule type="cellIs" dxfId="3" priority="4" operator="greaterThan">
      <formula>5</formula>
    </cfRule>
  </conditionalFormatting>
  <conditionalFormatting sqref="AD71">
    <cfRule type="cellIs" dxfId="2" priority="3" operator="greaterThan">
      <formula>5</formula>
    </cfRule>
  </conditionalFormatting>
  <conditionalFormatting sqref="AI71">
    <cfRule type="cellIs" dxfId="1" priority="2" operator="greaterThan">
      <formula>5</formula>
    </cfRule>
  </conditionalFormatting>
  <conditionalFormatting sqref="AN71">
    <cfRule type="cellIs" dxfId="0" priority="1" operator="greaterThan">
      <formula>5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50" orientation="landscape" cellComments="asDisplayed" r:id="rId1"/>
  <colBreaks count="1" manualBreakCount="1">
    <brk id="42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441EDDF9BEE844EA56F818B1FD511E8" ma:contentTypeVersion="8" ma:contentTypeDescription="Új dokumentum létrehozása." ma:contentTypeScope="" ma:versionID="636dcfffa6e8d9ad209e2398b731d2af">
  <xsd:schema xmlns:xsd="http://www.w3.org/2001/XMLSchema" xmlns:xs="http://www.w3.org/2001/XMLSchema" xmlns:p="http://schemas.microsoft.com/office/2006/metadata/properties" xmlns:ns2="e3386913-36fb-4319-ad0d-41cc24f8ebdc" xmlns:ns3="89a0d6c6-d406-4ea9-8149-505dbbf73136" targetNamespace="http://schemas.microsoft.com/office/2006/metadata/properties" ma:root="true" ma:fieldsID="60582510bae0adfed9a7ddc102a60e9f" ns2:_="" ns3:_="">
    <xsd:import namespace="e3386913-36fb-4319-ad0d-41cc24f8ebdc"/>
    <xsd:import namespace="89a0d6c6-d406-4ea9-8149-505dbbf73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86913-36fb-4319-ad0d-41cc24f8e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Képcímkék" ma:readOnly="false" ma:fieldId="{5cf76f15-5ced-4ddc-b409-7134ff3c332f}" ma:taxonomyMulti="true" ma:sspId="81fdf5ea-129c-422e-b789-1a66b7cb61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0d6c6-d406-4ea9-8149-505dbbf7313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de27341-570f-4f99-8cea-897d32940845}" ma:internalName="TaxCatchAll" ma:showField="CatchAllData" ma:web="89a0d6c6-d406-4ea9-8149-505dbbf731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386913-36fb-4319-ad0d-41cc24f8ebdc">
      <Terms xmlns="http://schemas.microsoft.com/office/infopath/2007/PartnerControls"/>
    </lcf76f155ced4ddcb4097134ff3c332f>
    <TaxCatchAll xmlns="89a0d6c6-d406-4ea9-8149-505dbbf73136" xsi:nil="true"/>
  </documentManagement>
</p:properties>
</file>

<file path=customXml/itemProps1.xml><?xml version="1.0" encoding="utf-8"?>
<ds:datastoreItem xmlns:ds="http://schemas.openxmlformats.org/officeDocument/2006/customXml" ds:itemID="{79330642-E4A6-42E2-BA99-97E3F4DF37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66334C-85ED-4CE0-9D97-B710C7C886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86913-36fb-4319-ad0d-41cc24f8ebdc"/>
    <ds:schemaRef ds:uri="89a0d6c6-d406-4ea9-8149-505dbbf731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D6FF12-56B1-4206-80BF-568D0F162FC0}">
  <ds:schemaRefs>
    <ds:schemaRef ds:uri="http://www.w3.org/XML/1998/namespace"/>
    <ds:schemaRef ds:uri="89a0d6c6-d406-4ea9-8149-505dbbf73136"/>
    <ds:schemaRef ds:uri="http://purl.org/dc/terms/"/>
    <ds:schemaRef ds:uri="http://schemas.microsoft.com/office/2006/documentManagement/types"/>
    <ds:schemaRef ds:uri="http://purl.org/dc/dcmitype/"/>
    <ds:schemaRef ds:uri="e3386913-36fb-4319-ad0d-41cc24f8ebdc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Nappali</vt:lpstr>
      <vt:lpstr>Nappali!Nyomtatási_cím</vt:lpstr>
      <vt:lpstr>Nappali!Nyomtatási_terület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Dr. Nagy Viktor</dc:creator>
  <cp:keywords/>
  <dc:description/>
  <cp:lastModifiedBy>Dr. Pogátsnik Monika</cp:lastModifiedBy>
  <cp:revision/>
  <cp:lastPrinted>2023-11-23T09:04:37Z</cp:lastPrinted>
  <dcterms:created xsi:type="dcterms:W3CDTF">2016-05-11T14:59:07Z</dcterms:created>
  <dcterms:modified xsi:type="dcterms:W3CDTF">2025-02-27T10:43:03Z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0x0101008441EDDF9BEE844EA56F818B1FD511E8</vt:lpwstr>
  </property>
  <property fmtid="{D5CDD505-2E9C-101B-9397-08002B2CF9AE}" pid="3" name="MediaServiceImageTags">
    <vt:lpwstr/>
  </property>
</Properties>
</file>